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media/image4.jpg" ContentType="image/unknown"/>
  <Override PartName="/xl/media/image8.jpg" ContentType="image/png"/>
  <Override PartName="/xl/drawings/drawing2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21"/>
  <workbookPr/>
  <mc:AlternateContent xmlns:mc="http://schemas.openxmlformats.org/markup-compatibility/2006">
    <mc:Choice Requires="x15">
      <x15ac:absPath xmlns:x15ac="http://schemas.microsoft.com/office/spreadsheetml/2010/11/ac" url="C:\Users\Irene\Desktop\工作文件5-6\1005 USAA\"/>
    </mc:Choice>
  </mc:AlternateContent>
  <xr:revisionPtr revIDLastSave="1" documentId="13_ncr:1_{F092DA69-6A09-4F33-ADBA-7F1BEF3D8490}" xr6:coauthVersionLast="47" xr6:coauthVersionMax="47" xr10:uidLastSave="{0A66B72B-7009-4E12-9937-DBCC260FAB78}"/>
  <bookViews>
    <workbookView xWindow="-120" yWindow="-120" windowWidth="29040" windowHeight="15720" firstSheet="1" activeTab="1" xr2:uid="{00000000-000D-0000-FFFF-FFFF00000000}"/>
  </bookViews>
  <sheets>
    <sheet name="1、货品需求进度" sheetId="1" r:id="rId1"/>
    <sheet name="2.1、门店业绩变化趋势" sheetId="8" r:id="rId2"/>
    <sheet name="2.2、门店重点品类品相库销数据" sheetId="5" r:id="rId3"/>
    <sheet name="畅销数据" sheetId="6" state="hidden" r:id="rId4"/>
    <sheet name="3.1、近期上新规划-系列" sheetId="3" r:id="rId5"/>
    <sheet name="4、未来月份上新规划" sheetId="2" r:id="rId6"/>
  </sheets>
  <externalReferences>
    <externalReference r:id="rId7"/>
    <externalReference r:id="rId8"/>
    <externalReference r:id="rId9"/>
    <externalReference r:id="rId10"/>
    <externalReference r:id="rId11"/>
  </externalReferences>
  <definedNames>
    <definedName name="_xlnm._FilterDatabase" localSheetId="2" hidden="1">'2.2、门店重点品类品相库销数据'!$A$3:$I$52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4" i="8" l="1"/>
  <c r="U7" i="8"/>
  <c r="U8" i="8"/>
  <c r="U9" i="8"/>
  <c r="U10" i="8"/>
  <c r="U11" i="8"/>
  <c r="U12" i="8"/>
  <c r="U13" i="8"/>
  <c r="U14" i="8"/>
  <c r="U15" i="8"/>
  <c r="U16" i="8"/>
  <c r="U17" i="8"/>
  <c r="U18" i="8"/>
  <c r="U19" i="8"/>
  <c r="U20" i="8"/>
  <c r="U21" i="8"/>
  <c r="U22" i="8"/>
  <c r="U23" i="8"/>
  <c r="U24" i="8"/>
  <c r="U6" i="8"/>
  <c r="S7" i="8"/>
  <c r="S8" i="8"/>
  <c r="S9" i="8"/>
  <c r="S10" i="8"/>
  <c r="S11" i="8"/>
  <c r="S12" i="8"/>
  <c r="S13" i="8"/>
  <c r="S14" i="8"/>
  <c r="S15" i="8"/>
  <c r="S16" i="8"/>
  <c r="S17" i="8"/>
  <c r="S18" i="8"/>
  <c r="S19" i="8"/>
  <c r="S20" i="8"/>
  <c r="S21" i="8"/>
  <c r="S22" i="8"/>
  <c r="S23" i="8"/>
  <c r="S24" i="8"/>
  <c r="S6" i="8"/>
  <c r="Q7" i="8"/>
  <c r="Q8" i="8"/>
  <c r="Q9" i="8"/>
  <c r="Q10" i="8"/>
  <c r="Q11" i="8"/>
  <c r="Q12" i="8"/>
  <c r="Q13" i="8"/>
  <c r="Q14" i="8"/>
  <c r="Q15" i="8"/>
  <c r="Q16" i="8"/>
  <c r="Q17" i="8"/>
  <c r="Q18" i="8"/>
  <c r="Q19" i="8"/>
  <c r="Q20" i="8"/>
  <c r="Q21" i="8"/>
  <c r="Q22" i="8"/>
  <c r="Q23" i="8"/>
  <c r="Q24" i="8"/>
  <c r="Q6" i="8"/>
  <c r="O7" i="8"/>
  <c r="O8" i="8"/>
  <c r="O9" i="8"/>
  <c r="O10" i="8"/>
  <c r="O11" i="8"/>
  <c r="O12" i="8"/>
  <c r="O13" i="8"/>
  <c r="O14" i="8"/>
  <c r="O15" i="8"/>
  <c r="O16" i="8"/>
  <c r="O17" i="8"/>
  <c r="O18" i="8"/>
  <c r="O19" i="8"/>
  <c r="O20" i="8"/>
  <c r="O21" i="8"/>
  <c r="O22" i="8"/>
  <c r="O23" i="8"/>
  <c r="O24" i="8"/>
  <c r="O6" i="8"/>
  <c r="M7" i="8"/>
  <c r="M8" i="8"/>
  <c r="M9" i="8"/>
  <c r="M10" i="8"/>
  <c r="M11" i="8"/>
  <c r="M12" i="8"/>
  <c r="M13" i="8"/>
  <c r="M14" i="8"/>
  <c r="M15" i="8"/>
  <c r="M16" i="8"/>
  <c r="M17" i="8"/>
  <c r="M18" i="8"/>
  <c r="M19" i="8"/>
  <c r="M20" i="8"/>
  <c r="M21" i="8"/>
  <c r="M22" i="8"/>
  <c r="M23" i="8"/>
  <c r="M24" i="8"/>
  <c r="M25" i="8"/>
  <c r="M6" i="8"/>
  <c r="K7" i="8"/>
  <c r="K8" i="8"/>
  <c r="K9" i="8"/>
  <c r="K10" i="8"/>
  <c r="K11" i="8"/>
  <c r="K12" i="8"/>
  <c r="K13" i="8"/>
  <c r="K14" i="8"/>
  <c r="K15" i="8"/>
  <c r="K16" i="8"/>
  <c r="K17" i="8"/>
  <c r="K18" i="8"/>
  <c r="K19" i="8"/>
  <c r="K20" i="8"/>
  <c r="K21" i="8"/>
  <c r="K22" i="8"/>
  <c r="K23" i="8"/>
  <c r="K24" i="8"/>
  <c r="K25" i="8"/>
  <c r="K6" i="8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6" i="8"/>
  <c r="G6" i="8"/>
  <c r="G7" i="8"/>
  <c r="G8" i="8"/>
  <c r="G9" i="8"/>
  <c r="G10" i="8"/>
  <c r="G11" i="8"/>
  <c r="G12" i="8"/>
  <c r="G13" i="8"/>
  <c r="G14" i="8"/>
  <c r="G15" i="8"/>
  <c r="G16" i="8"/>
  <c r="G17" i="8"/>
  <c r="G18" i="8"/>
  <c r="G19" i="8"/>
  <c r="G20" i="8"/>
  <c r="G21" i="8"/>
  <c r="G22" i="8"/>
  <c r="G23" i="8"/>
  <c r="G24" i="8"/>
  <c r="G5" i="8"/>
  <c r="G4" i="3"/>
  <c r="G5" i="3"/>
  <c r="G6" i="3"/>
  <c r="G7" i="3"/>
  <c r="G8" i="3"/>
  <c r="G9" i="3"/>
  <c r="G10" i="3"/>
  <c r="G11" i="3"/>
  <c r="G12" i="3"/>
  <c r="G13" i="3"/>
  <c r="G14" i="3"/>
  <c r="G15" i="3"/>
  <c r="G16" i="3"/>
  <c r="G17" i="3"/>
  <c r="G18" i="3"/>
  <c r="G19" i="3"/>
  <c r="G20" i="3"/>
  <c r="G21" i="3"/>
  <c r="G22" i="3"/>
  <c r="G23" i="3"/>
  <c r="G24" i="3"/>
  <c r="G25" i="3"/>
  <c r="G26" i="3"/>
  <c r="G3" i="3"/>
  <c r="C27" i="3"/>
  <c r="D27" i="3"/>
  <c r="B27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3" i="3"/>
  <c r="H5" i="5"/>
  <c r="H6" i="5"/>
  <c r="H18" i="5"/>
  <c r="H21" i="5"/>
  <c r="H22" i="5"/>
  <c r="H26" i="5"/>
  <c r="H29" i="5"/>
  <c r="H30" i="5"/>
  <c r="H33" i="5"/>
  <c r="H34" i="5"/>
  <c r="H38" i="5"/>
  <c r="H41" i="5"/>
  <c r="H45" i="5"/>
  <c r="H50" i="5"/>
  <c r="I4" i="5"/>
  <c r="H8" i="5"/>
  <c r="H14" i="5"/>
  <c r="H49" i="5"/>
  <c r="H52" i="5"/>
  <c r="H40" i="5"/>
  <c r="H25" i="5"/>
  <c r="H16" i="5"/>
  <c r="H19" i="5"/>
  <c r="H37" i="5"/>
  <c r="H44" i="5"/>
  <c r="H46" i="5"/>
  <c r="H35" i="5"/>
  <c r="H36" i="5"/>
  <c r="H11" i="5"/>
  <c r="H43" i="5"/>
  <c r="H12" i="5"/>
  <c r="H9" i="5"/>
  <c r="H15" i="5"/>
  <c r="H17" i="5"/>
  <c r="H28" i="5"/>
  <c r="H10" i="5"/>
  <c r="H27" i="5"/>
  <c r="H48" i="5"/>
  <c r="H13" i="5"/>
  <c r="H31" i="5"/>
  <c r="H32" i="5"/>
  <c r="H42" i="5"/>
  <c r="H23" i="5"/>
  <c r="H7" i="5"/>
  <c r="H47" i="5"/>
  <c r="H24" i="5"/>
  <c r="H20" i="5"/>
  <c r="H39" i="5"/>
  <c r="H51" i="5"/>
  <c r="G5" i="5"/>
  <c r="G6" i="5"/>
  <c r="G7" i="5"/>
  <c r="G8" i="5"/>
  <c r="G9" i="5"/>
  <c r="G10" i="5"/>
  <c r="G11" i="5"/>
  <c r="G12" i="5"/>
  <c r="G13" i="5"/>
  <c r="G14" i="5"/>
  <c r="G15" i="5"/>
  <c r="G16" i="5"/>
  <c r="G17" i="5"/>
  <c r="G18" i="5"/>
  <c r="I18" i="5" s="1"/>
  <c r="G19" i="5"/>
  <c r="G20" i="5"/>
  <c r="G21" i="5"/>
  <c r="G22" i="5"/>
  <c r="G23" i="5"/>
  <c r="G24" i="5"/>
  <c r="G25" i="5"/>
  <c r="G26" i="5"/>
  <c r="I26" i="5" s="1"/>
  <c r="G27" i="5"/>
  <c r="G28" i="5"/>
  <c r="G29" i="5"/>
  <c r="I29" i="5" s="1"/>
  <c r="G30" i="5"/>
  <c r="G31" i="5"/>
  <c r="G32" i="5"/>
  <c r="G33" i="5"/>
  <c r="G34" i="5"/>
  <c r="I34" i="5" s="1"/>
  <c r="G35" i="5"/>
  <c r="G36" i="5"/>
  <c r="G37" i="5"/>
  <c r="G38" i="5"/>
  <c r="I38" i="5" s="1"/>
  <c r="G39" i="5"/>
  <c r="G40" i="5"/>
  <c r="G41" i="5"/>
  <c r="G42" i="5"/>
  <c r="G43" i="5"/>
  <c r="G44" i="5"/>
  <c r="G45" i="5"/>
  <c r="G46" i="5"/>
  <c r="G47" i="5"/>
  <c r="G48" i="5"/>
  <c r="G49" i="5"/>
  <c r="G50" i="5"/>
  <c r="G51" i="5"/>
  <c r="G52" i="5"/>
  <c r="B5" i="5"/>
  <c r="B6" i="5"/>
  <c r="B7" i="5"/>
  <c r="B8" i="5"/>
  <c r="B9" i="5"/>
  <c r="B10" i="5"/>
  <c r="B11" i="5"/>
  <c r="B12" i="5"/>
  <c r="B13" i="5"/>
  <c r="B14" i="5"/>
  <c r="B15" i="5"/>
  <c r="B16" i="5"/>
  <c r="B17" i="5"/>
  <c r="B18" i="5"/>
  <c r="B19" i="5"/>
  <c r="B20" i="5"/>
  <c r="B21" i="5"/>
  <c r="B22" i="5"/>
  <c r="B23" i="5"/>
  <c r="B24" i="5"/>
  <c r="B25" i="5"/>
  <c r="B26" i="5"/>
  <c r="B27" i="5"/>
  <c r="B28" i="5"/>
  <c r="B29" i="5"/>
  <c r="B30" i="5"/>
  <c r="B31" i="5"/>
  <c r="B32" i="5"/>
  <c r="B33" i="5"/>
  <c r="B34" i="5"/>
  <c r="B35" i="5"/>
  <c r="B36" i="5"/>
  <c r="B37" i="5"/>
  <c r="B38" i="5"/>
  <c r="B39" i="5"/>
  <c r="B40" i="5"/>
  <c r="B41" i="5"/>
  <c r="B42" i="5"/>
  <c r="B43" i="5"/>
  <c r="B44" i="5"/>
  <c r="B45" i="5"/>
  <c r="B46" i="5"/>
  <c r="B47" i="5"/>
  <c r="B48" i="5"/>
  <c r="B49" i="5"/>
  <c r="B50" i="5"/>
  <c r="B51" i="5"/>
  <c r="B52" i="5"/>
  <c r="B4" i="5"/>
  <c r="C5" i="5"/>
  <c r="D5" i="5"/>
  <c r="C6" i="5"/>
  <c r="D6" i="5"/>
  <c r="C7" i="5"/>
  <c r="D7" i="5"/>
  <c r="C8" i="5"/>
  <c r="D8" i="5"/>
  <c r="C9" i="5"/>
  <c r="D9" i="5"/>
  <c r="C10" i="5"/>
  <c r="D10" i="5"/>
  <c r="C11" i="5"/>
  <c r="D11" i="5"/>
  <c r="C12" i="5"/>
  <c r="D12" i="5"/>
  <c r="C13" i="5"/>
  <c r="D13" i="5"/>
  <c r="C14" i="5"/>
  <c r="D14" i="5"/>
  <c r="C15" i="5"/>
  <c r="D15" i="5"/>
  <c r="C16" i="5"/>
  <c r="D16" i="5"/>
  <c r="C17" i="5"/>
  <c r="D17" i="5"/>
  <c r="C18" i="5"/>
  <c r="D18" i="5"/>
  <c r="C19" i="5"/>
  <c r="D19" i="5"/>
  <c r="C20" i="5"/>
  <c r="D20" i="5"/>
  <c r="C21" i="5"/>
  <c r="D21" i="5"/>
  <c r="C22" i="5"/>
  <c r="D22" i="5"/>
  <c r="C23" i="5"/>
  <c r="D23" i="5"/>
  <c r="C24" i="5"/>
  <c r="D24" i="5"/>
  <c r="C25" i="5"/>
  <c r="D25" i="5"/>
  <c r="C26" i="5"/>
  <c r="D26" i="5"/>
  <c r="C27" i="5"/>
  <c r="D27" i="5"/>
  <c r="C28" i="5"/>
  <c r="D28" i="5"/>
  <c r="C29" i="5"/>
  <c r="D29" i="5"/>
  <c r="C30" i="5"/>
  <c r="D30" i="5"/>
  <c r="C31" i="5"/>
  <c r="D31" i="5"/>
  <c r="C32" i="5"/>
  <c r="D32" i="5"/>
  <c r="C33" i="5"/>
  <c r="D33" i="5"/>
  <c r="C34" i="5"/>
  <c r="D34" i="5"/>
  <c r="C35" i="5"/>
  <c r="D35" i="5"/>
  <c r="C36" i="5"/>
  <c r="D36" i="5"/>
  <c r="C37" i="5"/>
  <c r="D37" i="5"/>
  <c r="C38" i="5"/>
  <c r="D38" i="5"/>
  <c r="C39" i="5"/>
  <c r="D39" i="5"/>
  <c r="C40" i="5"/>
  <c r="D40" i="5"/>
  <c r="C41" i="5"/>
  <c r="D41" i="5"/>
  <c r="C42" i="5"/>
  <c r="D42" i="5"/>
  <c r="C43" i="5"/>
  <c r="D43" i="5"/>
  <c r="C44" i="5"/>
  <c r="D44" i="5"/>
  <c r="C45" i="5"/>
  <c r="D45" i="5"/>
  <c r="C46" i="5"/>
  <c r="D46" i="5"/>
  <c r="C47" i="5"/>
  <c r="D47" i="5"/>
  <c r="C48" i="5"/>
  <c r="D48" i="5"/>
  <c r="C49" i="5"/>
  <c r="D49" i="5"/>
  <c r="C50" i="5"/>
  <c r="D50" i="5"/>
  <c r="C51" i="5"/>
  <c r="D51" i="5"/>
  <c r="C52" i="5"/>
  <c r="D52" i="5"/>
  <c r="E6" i="5"/>
  <c r="F6" i="5"/>
  <c r="E7" i="5"/>
  <c r="F7" i="5"/>
  <c r="E8" i="5"/>
  <c r="F8" i="5"/>
  <c r="E9" i="5"/>
  <c r="F9" i="5"/>
  <c r="E10" i="5"/>
  <c r="F10" i="5"/>
  <c r="E11" i="5"/>
  <c r="F11" i="5"/>
  <c r="E12" i="5"/>
  <c r="F12" i="5"/>
  <c r="E13" i="5"/>
  <c r="F13" i="5"/>
  <c r="E14" i="5"/>
  <c r="F14" i="5"/>
  <c r="E15" i="5"/>
  <c r="F15" i="5"/>
  <c r="E16" i="5"/>
  <c r="F16" i="5"/>
  <c r="E17" i="5"/>
  <c r="F17" i="5"/>
  <c r="E18" i="5"/>
  <c r="F18" i="5"/>
  <c r="E19" i="5"/>
  <c r="F19" i="5"/>
  <c r="E21" i="5"/>
  <c r="F21" i="5"/>
  <c r="E22" i="5"/>
  <c r="F22" i="5"/>
  <c r="E23" i="5"/>
  <c r="F23" i="5"/>
  <c r="E25" i="5"/>
  <c r="F25" i="5"/>
  <c r="E26" i="5"/>
  <c r="F26" i="5"/>
  <c r="E28" i="5"/>
  <c r="F28" i="5"/>
  <c r="E29" i="5"/>
  <c r="F29" i="5"/>
  <c r="E30" i="5"/>
  <c r="F30" i="5"/>
  <c r="E31" i="5"/>
  <c r="F31" i="5"/>
  <c r="E32" i="5"/>
  <c r="F32" i="5"/>
  <c r="E33" i="5"/>
  <c r="F33" i="5"/>
  <c r="E34" i="5"/>
  <c r="F34" i="5"/>
  <c r="E35" i="5"/>
  <c r="F35" i="5"/>
  <c r="E37" i="5"/>
  <c r="F37" i="5"/>
  <c r="E38" i="5"/>
  <c r="F38" i="5"/>
  <c r="E39" i="5"/>
  <c r="F39" i="5"/>
  <c r="E40" i="5"/>
  <c r="F40" i="5"/>
  <c r="E41" i="5"/>
  <c r="F41" i="5"/>
  <c r="E42" i="5"/>
  <c r="F42" i="5"/>
  <c r="E44" i="5"/>
  <c r="F44" i="5"/>
  <c r="E45" i="5"/>
  <c r="F45" i="5"/>
  <c r="E46" i="5"/>
  <c r="F46" i="5"/>
  <c r="E47" i="5"/>
  <c r="F47" i="5"/>
  <c r="E48" i="5"/>
  <c r="F48" i="5"/>
  <c r="E49" i="5"/>
  <c r="F49" i="5"/>
  <c r="E50" i="5"/>
  <c r="F50" i="5"/>
  <c r="E51" i="5"/>
  <c r="F51" i="5"/>
  <c r="E52" i="5"/>
  <c r="F52" i="5"/>
  <c r="F5" i="5"/>
  <c r="E5" i="5"/>
  <c r="M4" i="8"/>
  <c r="K4" i="8"/>
  <c r="G4" i="8"/>
  <c r="E27" i="3" l="1"/>
  <c r="I30" i="5"/>
  <c r="I22" i="5"/>
  <c r="I45" i="5"/>
  <c r="I41" i="5"/>
  <c r="I33" i="5"/>
  <c r="I21" i="5"/>
  <c r="I39" i="5"/>
  <c r="I7" i="5"/>
  <c r="I31" i="5"/>
  <c r="I10" i="5"/>
  <c r="I9" i="5"/>
  <c r="I36" i="5"/>
  <c r="I37" i="5"/>
  <c r="I40" i="5"/>
  <c r="I8" i="5"/>
  <c r="I20" i="5"/>
  <c r="I23" i="5"/>
  <c r="I13" i="5"/>
  <c r="I28" i="5"/>
  <c r="I12" i="5"/>
  <c r="I35" i="5"/>
  <c r="I19" i="5"/>
  <c r="I52" i="5"/>
  <c r="I24" i="5"/>
  <c r="I42" i="5"/>
  <c r="I48" i="5"/>
  <c r="I17" i="5"/>
  <c r="I43" i="5"/>
  <c r="I46" i="5"/>
  <c r="I16" i="5"/>
  <c r="I49" i="5"/>
  <c r="I50" i="5"/>
  <c r="I6" i="5"/>
  <c r="I51" i="5"/>
  <c r="I47" i="5"/>
  <c r="I32" i="5"/>
  <c r="I27" i="5"/>
  <c r="I15" i="5"/>
  <c r="I11" i="5"/>
  <c r="I44" i="5"/>
  <c r="I25" i="5"/>
  <c r="I14" i="5"/>
  <c r="I5" i="5"/>
</calcChain>
</file>

<file path=xl/sharedStrings.xml><?xml version="1.0" encoding="utf-8"?>
<sst xmlns="http://schemas.openxmlformats.org/spreadsheetml/2006/main" count="233" uniqueCount="179">
  <si>
    <t>更新</t>
  </si>
  <si>
    <t>类别</t>
  </si>
  <si>
    <t>商品跟进进度</t>
  </si>
  <si>
    <t>预计到货周</t>
    <phoneticPr fontId="10" type="noConversion"/>
  </si>
  <si>
    <t>预计到货量</t>
    <phoneticPr fontId="10" type="noConversion"/>
  </si>
  <si>
    <t>货品需求</t>
  </si>
  <si>
    <t>IP陶瓷杯</t>
  </si>
  <si>
    <t>史努比, HoHo Bear,  ratora</t>
    <phoneticPr fontId="10" type="noConversion"/>
  </si>
  <si>
    <t>10/2周</t>
    <phoneticPr fontId="10" type="noConversion"/>
  </si>
  <si>
    <t>时尚大肚吨吨杯</t>
    <phoneticPr fontId="10" type="noConversion"/>
  </si>
  <si>
    <t>咱们裸熊4.0背带大肚冷水瓶</t>
  </si>
  <si>
    <t>10/9周</t>
    <phoneticPr fontId="10" type="noConversion"/>
  </si>
  <si>
    <t>三丽鸥保温杯</t>
  </si>
  <si>
    <t>仓库无库存</t>
    <phoneticPr fontId="10" type="noConversion"/>
  </si>
  <si>
    <t>IP干发帽</t>
  </si>
  <si>
    <t>史努比 星际宝贝 中国熊猫 兔耳朵</t>
    <phoneticPr fontId="10" type="noConversion"/>
  </si>
  <si>
    <t>餐具</t>
  </si>
  <si>
    <t>史努比</t>
  </si>
  <si>
    <t>IP便当袋</t>
  </si>
  <si>
    <t>史努比 三丽鸥 Pochacco Hello Kitty</t>
    <phoneticPr fontId="10" type="noConversion"/>
  </si>
  <si>
    <t>卡通搓澡</t>
    <phoneticPr fontId="10" type="noConversion"/>
  </si>
  <si>
    <t>充电宝</t>
  </si>
  <si>
    <t>苹果线</t>
  </si>
  <si>
    <t>可爱IP零钱包</t>
  </si>
  <si>
    <t>巧克力</t>
  </si>
  <si>
    <t>肉脯</t>
  </si>
  <si>
    <t>香水</t>
  </si>
  <si>
    <t>香体喷雾</t>
  </si>
  <si>
    <t>润唇膏</t>
  </si>
  <si>
    <t>护手霜</t>
  </si>
  <si>
    <t>库存过量商品，需停货</t>
  </si>
  <si>
    <t>香薰</t>
  </si>
  <si>
    <t>梳子</t>
  </si>
  <si>
    <t>镜子</t>
  </si>
  <si>
    <t>束发带</t>
  </si>
  <si>
    <t>化妆刷</t>
  </si>
  <si>
    <t>creme系列</t>
  </si>
  <si>
    <t>面膜</t>
  </si>
  <si>
    <t>发饰</t>
  </si>
  <si>
    <t>公仔</t>
  </si>
  <si>
    <t>卫生类</t>
  </si>
  <si>
    <t>拖鞋</t>
  </si>
  <si>
    <t>化妆包</t>
  </si>
  <si>
    <t>布艺收纳</t>
  </si>
  <si>
    <t>其他事项</t>
  </si>
  <si>
    <t>购买两个盲盒送抱枕，抱枕需求</t>
  </si>
  <si>
    <t>全国</t>
  </si>
  <si>
    <t>时代广场</t>
  </si>
  <si>
    <t>业绩</t>
  </si>
  <si>
    <t>月份</t>
  </si>
  <si>
    <t>周数</t>
  </si>
  <si>
    <t>店均周业绩总金额</t>
  </si>
  <si>
    <t>周环比率</t>
  </si>
  <si>
    <t>周业绩总金额</t>
  </si>
  <si>
    <t>周一</t>
  </si>
  <si>
    <t>环比率</t>
  </si>
  <si>
    <t>周二</t>
  </si>
  <si>
    <t>周三</t>
  </si>
  <si>
    <t>周四</t>
  </si>
  <si>
    <t>周五</t>
  </si>
  <si>
    <t>周六</t>
  </si>
  <si>
    <t>周日</t>
  </si>
  <si>
    <t>实际</t>
  </si>
  <si>
    <t>22(长周末)</t>
  </si>
  <si>
    <t>27(独立日)</t>
  </si>
  <si>
    <t>34（本周）</t>
  </si>
  <si>
    <t>预测</t>
  </si>
  <si>
    <t>非限制库存量大于2</t>
  </si>
  <si>
    <t>可用库存大于99</t>
  </si>
  <si>
    <t>TOP50</t>
  </si>
  <si>
    <t>细类</t>
  </si>
  <si>
    <t>规划品项数</t>
  </si>
  <si>
    <t>门店SKU数</t>
  </si>
  <si>
    <t>门店库存</t>
  </si>
  <si>
    <t>9022仓库库存</t>
    <phoneticPr fontId="10" type="noConversion"/>
  </si>
  <si>
    <t>仓库有效SKU</t>
  </si>
  <si>
    <t>上周业绩</t>
  </si>
  <si>
    <t>本周业绩</t>
  </si>
  <si>
    <t>业绩涨幅</t>
  </si>
  <si>
    <t>三丽鸥</t>
  </si>
  <si>
    <t>常规公仔</t>
  </si>
  <si>
    <t>盲盒摆件</t>
  </si>
  <si>
    <t>斜挎包</t>
  </si>
  <si>
    <t>版权公仔</t>
  </si>
  <si>
    <t>时尚挂饰</t>
  </si>
  <si>
    <t>塑料杯</t>
  </si>
  <si>
    <t>盲盒玩具</t>
  </si>
  <si>
    <t>糖果</t>
  </si>
  <si>
    <t>饼干/糕点/膨化</t>
  </si>
  <si>
    <t>时尚拖鞋</t>
  </si>
  <si>
    <t>护唇膏</t>
  </si>
  <si>
    <t>玩偶挂饰</t>
  </si>
  <si>
    <t>积木</t>
  </si>
  <si>
    <t>饮料/饮品</t>
  </si>
  <si>
    <t>时尚IP袜</t>
  </si>
  <si>
    <t>女士香水</t>
  </si>
  <si>
    <t>液体口红</t>
  </si>
  <si>
    <t>惯性玩具</t>
  </si>
  <si>
    <t>创意DIY</t>
  </si>
  <si>
    <t>塑料玩具</t>
  </si>
  <si>
    <t>办公文具</t>
  </si>
  <si>
    <t>手霜</t>
  </si>
  <si>
    <t>陶瓷杯</t>
  </si>
  <si>
    <t>头扎</t>
  </si>
  <si>
    <t>太阳镜</t>
  </si>
  <si>
    <t>时尚发夹</t>
  </si>
  <si>
    <t>靠枕</t>
  </si>
  <si>
    <t>口红</t>
  </si>
  <si>
    <t>基础橡皮筋</t>
  </si>
  <si>
    <t>假睫毛/假发片</t>
  </si>
  <si>
    <t>指甲油</t>
  </si>
  <si>
    <t>购物袋</t>
  </si>
  <si>
    <t>卡通枕类</t>
  </si>
  <si>
    <t>外采盲盒</t>
  </si>
  <si>
    <t>美甲贴</t>
  </si>
  <si>
    <t>基础爪夹</t>
  </si>
  <si>
    <t>解压玩具</t>
  </si>
  <si>
    <t>修甲工具</t>
  </si>
  <si>
    <t>随身镜</t>
  </si>
  <si>
    <t>儿童发夹</t>
  </si>
  <si>
    <t>U型枕</t>
  </si>
  <si>
    <t>座垫</t>
  </si>
  <si>
    <t>干发巾</t>
  </si>
  <si>
    <t>近三周到货新品及重点系列</t>
  </si>
  <si>
    <t>系列</t>
  </si>
  <si>
    <t>Week 10/2</t>
  </si>
  <si>
    <t>Week 10/9</t>
  </si>
  <si>
    <t>Week 10/16</t>
  </si>
  <si>
    <t>总计</t>
  </si>
  <si>
    <t>代表性SKU</t>
    <phoneticPr fontId="10" type="noConversion"/>
  </si>
  <si>
    <t>代表性照片</t>
    <phoneticPr fontId="10" type="noConversion"/>
  </si>
  <si>
    <t>三丽鸥-名创版权</t>
    <phoneticPr fontId="10" type="noConversion"/>
  </si>
  <si>
    <t>2012924210104</t>
  </si>
  <si>
    <t>本采玩具</t>
  </si>
  <si>
    <t>2015905810102</t>
    <phoneticPr fontId="10" type="noConversion"/>
  </si>
  <si>
    <t>史努比-名创版权</t>
  </si>
  <si>
    <t>2014701811108</t>
  </si>
  <si>
    <t>迪士尼-名创版权</t>
  </si>
  <si>
    <t>2014820810105</t>
  </si>
  <si>
    <t>Kiss Me 彩妆</t>
  </si>
  <si>
    <t>2015804310109</t>
  </si>
  <si>
    <t>Hello Kitty系列本采产品</t>
  </si>
  <si>
    <t>2014678210102</t>
  </si>
  <si>
    <t>咱们裸熊-名创版权</t>
  </si>
  <si>
    <t>2012257110102</t>
  </si>
  <si>
    <t>Lululun面膜</t>
    <phoneticPr fontId="10" type="noConversion"/>
  </si>
  <si>
    <t>2016013010101</t>
  </si>
  <si>
    <t>RATORA-名创版权</t>
    <phoneticPr fontId="10" type="noConversion"/>
  </si>
  <si>
    <t>2013843510108</t>
  </si>
  <si>
    <t>小黄人-名创版权</t>
  </si>
  <si>
    <t>2014108211105</t>
  </si>
  <si>
    <t>萌趣系列美妆工具</t>
    <phoneticPr fontId="10" type="noConversion"/>
  </si>
  <si>
    <t>2014820713109</t>
  </si>
  <si>
    <t>Nature Lab洗发护发</t>
    <phoneticPr fontId="10" type="noConversion"/>
  </si>
  <si>
    <t>2015913410103</t>
  </si>
  <si>
    <t>Diane 洗发护发</t>
    <phoneticPr fontId="10" type="noConversion"/>
  </si>
  <si>
    <t>2015915610105</t>
  </si>
  <si>
    <t>墩墩鸡-自主版权</t>
    <phoneticPr fontId="10" type="noConversion"/>
  </si>
  <si>
    <t>2012899010105</t>
  </si>
  <si>
    <t>芭比-名创版权</t>
  </si>
  <si>
    <t>2015031010100</t>
  </si>
  <si>
    <t>萌萌兔系列挂件</t>
    <phoneticPr fontId="10" type="noConversion"/>
  </si>
  <si>
    <t>2014574710102</t>
  </si>
  <si>
    <t>独角兽-自主版权</t>
  </si>
  <si>
    <t>2014274410104</t>
  </si>
  <si>
    <t>甜心草莓系列挂件</t>
    <phoneticPr fontId="10" type="noConversion"/>
  </si>
  <si>
    <t>2014416310101</t>
  </si>
  <si>
    <t>三丽鸥U型枕</t>
    <phoneticPr fontId="10" type="noConversion"/>
  </si>
  <si>
    <t>2014317010100</t>
  </si>
  <si>
    <t>羊咩咩系列 公仔</t>
    <phoneticPr fontId="10" type="noConversion"/>
  </si>
  <si>
    <t>2012259610105</t>
  </si>
  <si>
    <t>QQ兔系列拖鞋</t>
    <phoneticPr fontId="10" type="noConversion"/>
  </si>
  <si>
    <t>2014471012125</t>
  </si>
  <si>
    <t>Kara 系列假睫毛</t>
    <phoneticPr fontId="10" type="noConversion"/>
  </si>
  <si>
    <t>2015126710106</t>
  </si>
  <si>
    <t>GUJIGUJI -自主版权</t>
  </si>
  <si>
    <t>2013876110108</t>
  </si>
  <si>
    <t>Sonic系列公仔</t>
    <phoneticPr fontId="10" type="noConversion"/>
  </si>
  <si>
    <t>2015490510104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</si>
</sst>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_ &quot;￥&quot;* #,##0.00_ ;_ &quot;￥&quot;* \-#,##0.00_ ;_ &quot;￥&quot;* &quot;-&quot;??_ ;_ @_ "/>
    <numFmt numFmtId="165" formatCode="0_);[Red]\(0\)"/>
    <numFmt numFmtId="166" formatCode="0_ "/>
    <numFmt numFmtId="167" formatCode="_-\$* #,##0_ ;_-\$* \-#,##0\ ;_-\$* &quot;-&quot;??_ ;_-@_ "/>
    <numFmt numFmtId="168" formatCode="m&quot;月&quot;d&quot;日&quot;;@"/>
  </numFmts>
  <fonts count="12">
    <font>
      <sz val="11"/>
      <color indexed="8"/>
      <name val="等线"/>
      <charset val="134"/>
      <scheme val="minor"/>
    </font>
    <font>
      <b/>
      <sz val="11"/>
      <color indexed="8"/>
      <name val="等线"/>
      <family val="3"/>
      <charset val="134"/>
      <scheme val="minor"/>
    </font>
    <font>
      <sz val="11"/>
      <color indexed="8"/>
      <name val="微软雅黑"/>
      <family val="2"/>
      <charset val="134"/>
    </font>
    <font>
      <b/>
      <sz val="10"/>
      <color theme="0"/>
      <name val="微软雅黑"/>
      <family val="2"/>
      <charset val="134"/>
    </font>
    <font>
      <sz val="10"/>
      <name val="微软雅黑"/>
      <family val="2"/>
      <charset val="134"/>
    </font>
    <font>
      <b/>
      <sz val="10"/>
      <color theme="1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theme="0"/>
      <name val="微软雅黑"/>
      <family val="2"/>
      <charset val="134"/>
    </font>
    <font>
      <sz val="10"/>
      <color rgb="FF000000"/>
      <name val="微软雅黑"/>
      <family val="2"/>
      <charset val="134"/>
    </font>
    <font>
      <sz val="11"/>
      <color theme="1"/>
      <name val="等线"/>
      <family val="3"/>
      <charset val="134"/>
      <scheme val="minor"/>
    </font>
    <font>
      <sz val="9"/>
      <name val="等线"/>
      <family val="3"/>
      <charset val="134"/>
      <scheme val="minor"/>
    </font>
    <font>
      <sz val="11"/>
      <color indexed="8"/>
      <name val="等线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rgb="FFC00000"/>
        <bgColor theme="4" tint="0.79995117038483843"/>
      </patternFill>
    </fill>
    <fill>
      <patternFill patternType="solid">
        <fgColor rgb="FFFFFF00"/>
        <bgColor indexed="64"/>
      </patternFill>
    </fill>
    <fill>
      <patternFill patternType="solid">
        <fgColor theme="4" tint="0.79995117038483843"/>
        <bgColor theme="4" tint="0.79995117038483843"/>
      </patternFill>
    </fill>
    <fill>
      <patternFill patternType="solid">
        <fgColor rgb="FFC00000"/>
        <bgColor indexed="64"/>
      </patternFill>
    </fill>
    <fill>
      <patternFill patternType="solid">
        <fgColor theme="9" tint="0.39994506668294322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3">
    <xf numFmtId="0" fontId="0" fillId="0" borderId="0">
      <alignment vertical="center"/>
    </xf>
    <xf numFmtId="164" fontId="9" fillId="0" borderId="0" applyFon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</cellStyleXfs>
  <cellXfs count="42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3" fillId="2" borderId="1" xfId="0" applyFont="1" applyFill="1" applyBorder="1" applyAlignment="1">
      <alignment horizontal="center" vertical="top"/>
    </xf>
    <xf numFmtId="0" fontId="4" fillId="0" borderId="1" xfId="0" applyFont="1" applyBorder="1" applyAlignment="1">
      <alignment horizontal="center" vertical="top"/>
    </xf>
    <xf numFmtId="0" fontId="4" fillId="3" borderId="1" xfId="0" applyFont="1" applyFill="1" applyBorder="1" applyAlignment="1">
      <alignment horizontal="center" vertical="top"/>
    </xf>
    <xf numFmtId="0" fontId="5" fillId="4" borderId="1" xfId="0" applyFont="1" applyFill="1" applyBorder="1" applyAlignment="1">
      <alignment horizontal="center" vertical="top"/>
    </xf>
    <xf numFmtId="165" fontId="2" fillId="0" borderId="0" xfId="0" applyNumberFormat="1" applyFont="1" applyAlignment="1">
      <alignment horizontal="center" vertical="center"/>
    </xf>
    <xf numFmtId="9" fontId="2" fillId="0" borderId="0" xfId="2" applyFont="1" applyAlignment="1">
      <alignment horizontal="center" vertical="center"/>
    </xf>
    <xf numFmtId="0" fontId="2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/>
    </xf>
    <xf numFmtId="165" fontId="6" fillId="5" borderId="1" xfId="0" applyNumberFormat="1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65" fontId="2" fillId="0" borderId="1" xfId="0" applyNumberFormat="1" applyFont="1" applyBorder="1" applyAlignment="1">
      <alignment horizontal="center" vertical="center"/>
    </xf>
    <xf numFmtId="166" fontId="2" fillId="0" borderId="1" xfId="0" applyNumberFormat="1" applyFont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9" fontId="6" fillId="5" borderId="1" xfId="2" applyFont="1" applyFill="1" applyBorder="1" applyAlignment="1">
      <alignment horizontal="center" vertical="center"/>
    </xf>
    <xf numFmtId="9" fontId="2" fillId="0" borderId="1" xfId="2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9" fontId="2" fillId="0" borderId="0" xfId="2" applyFont="1" applyFill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9" fontId="7" fillId="5" borderId="1" xfId="2" applyFont="1" applyFill="1" applyBorder="1" applyAlignment="1">
      <alignment horizontal="center" vertical="center"/>
    </xf>
    <xf numFmtId="165" fontId="7" fillId="5" borderId="1" xfId="0" applyNumberFormat="1" applyFont="1" applyFill="1" applyBorder="1" applyAlignment="1">
      <alignment horizontal="center" vertical="center"/>
    </xf>
    <xf numFmtId="167" fontId="2" fillId="0" borderId="1" xfId="1" applyNumberFormat="1" applyFont="1" applyFill="1" applyBorder="1" applyAlignment="1">
      <alignment horizontal="center" vertical="center"/>
    </xf>
    <xf numFmtId="9" fontId="2" fillId="0" borderId="1" xfId="2" applyFont="1" applyFill="1" applyBorder="1" applyAlignment="1">
      <alignment horizontal="center" vertical="center"/>
    </xf>
    <xf numFmtId="0" fontId="0" fillId="0" borderId="1" xfId="0" applyBorder="1">
      <alignment vertical="center"/>
    </xf>
    <xf numFmtId="168" fontId="4" fillId="0" borderId="2" xfId="0" applyNumberFormat="1" applyFont="1" applyBorder="1" applyAlignment="1">
      <alignment horizontal="center" vertical="center"/>
    </xf>
    <xf numFmtId="0" fontId="8" fillId="0" borderId="2" xfId="0" applyFont="1" applyBorder="1">
      <alignment vertical="center"/>
    </xf>
    <xf numFmtId="0" fontId="2" fillId="0" borderId="0" xfId="0" applyFont="1" applyAlignment="1"/>
    <xf numFmtId="0" fontId="3" fillId="5" borderId="2" xfId="0" applyFont="1" applyFill="1" applyBorder="1" applyAlignment="1">
      <alignment horizontal="center" vertical="center"/>
    </xf>
    <xf numFmtId="0" fontId="3" fillId="5" borderId="2" xfId="0" applyFont="1" applyFill="1" applyBorder="1">
      <alignment vertical="center"/>
    </xf>
    <xf numFmtId="0" fontId="8" fillId="0" borderId="3" xfId="0" applyFont="1" applyBorder="1">
      <alignment vertical="center"/>
    </xf>
    <xf numFmtId="0" fontId="8" fillId="0" borderId="4" xfId="0" applyFont="1" applyBorder="1">
      <alignment vertical="center"/>
    </xf>
    <xf numFmtId="0" fontId="8" fillId="0" borderId="5" xfId="0" applyFont="1" applyBorder="1">
      <alignment vertical="center"/>
    </xf>
    <xf numFmtId="0" fontId="8" fillId="0" borderId="6" xfId="0" applyFont="1" applyBorder="1">
      <alignment vertical="center"/>
    </xf>
    <xf numFmtId="0" fontId="8" fillId="0" borderId="7" xfId="0" applyFont="1" applyBorder="1">
      <alignment vertical="center"/>
    </xf>
    <xf numFmtId="0" fontId="8" fillId="0" borderId="8" xfId="0" applyFont="1" applyBorder="1">
      <alignment vertical="center"/>
    </xf>
    <xf numFmtId="1" fontId="2" fillId="0" borderId="1" xfId="0" applyNumberFormat="1" applyFont="1" applyBorder="1" applyAlignment="1">
      <alignment horizontal="center" vertical="center"/>
    </xf>
    <xf numFmtId="3" fontId="2" fillId="0" borderId="1" xfId="0" applyNumberFormat="1" applyFont="1" applyBorder="1" applyAlignment="1">
      <alignment horizontal="center" vertical="center"/>
    </xf>
    <xf numFmtId="0" fontId="0" fillId="0" borderId="0" xfId="0" applyAlignment="1">
      <alignment vertical="top"/>
    </xf>
    <xf numFmtId="0" fontId="11" fillId="0" borderId="0" xfId="0" quotePrefix="1" applyFont="1">
      <alignment vertical="center"/>
    </xf>
  </cellXfs>
  <cellStyles count="3">
    <cellStyle name="Currency" xfId="1" builtinId="4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2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5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externalLink" Target="externalLinks/externalLink4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3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" Type="http://schemas.openxmlformats.org/officeDocument/2006/relationships/image" Target="../media/image2.png"/><Relationship Id="rId16" Type="http://schemas.openxmlformats.org/officeDocument/2006/relationships/image" Target="../media/image16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2</xdr:row>
      <xdr:rowOff>0</xdr:rowOff>
    </xdr:from>
    <xdr:to>
      <xdr:col>7</xdr:col>
      <xdr:colOff>0</xdr:colOff>
      <xdr:row>3</xdr:row>
      <xdr:rowOff>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90846FC2-9C1D-9897-2A7A-0DA4B91DC443}"/>
            </a:ext>
          </a:extLst>
        </xdr:cNvPr>
        <xdr:cNvSpPr/>
      </xdr:nvSpPr>
      <xdr:spPr>
        <a:xfrm>
          <a:off x="7305675" y="447675"/>
          <a:ext cx="1504950" cy="209550"/>
        </a:xfrm>
        <a:prstGeom prst="rect">
          <a:avLst/>
        </a:prstGeom>
        <a:blipFill>
          <a:blip xmlns:r="http://schemas.openxmlformats.org/officeDocument/2006/relationships" r:embed="rId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3</xdr:row>
      <xdr:rowOff>0</xdr:rowOff>
    </xdr:from>
    <xdr:to>
      <xdr:col>7</xdr:col>
      <xdr:colOff>0</xdr:colOff>
      <xdr:row>4</xdr:row>
      <xdr:rowOff>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9339438F-D6CE-DC20-9F70-46F1995C4824}"/>
            </a:ext>
          </a:extLst>
        </xdr:cNvPr>
        <xdr:cNvSpPr/>
      </xdr:nvSpPr>
      <xdr:spPr>
        <a:xfrm>
          <a:off x="7305675" y="657225"/>
          <a:ext cx="1504950" cy="209550"/>
        </a:xfrm>
        <a:prstGeom prst="rect">
          <a:avLst/>
        </a:prstGeom>
        <a:blipFill>
          <a:blip xmlns:r="http://schemas.openxmlformats.org/officeDocument/2006/relationships" r:embed="rId2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4</xdr:row>
      <xdr:rowOff>0</xdr:rowOff>
    </xdr:from>
    <xdr:to>
      <xdr:col>7</xdr:col>
      <xdr:colOff>0</xdr:colOff>
      <xdr:row>5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FAEC6E0D-CF4F-8589-D8E6-4574F6B5C2BE}"/>
            </a:ext>
          </a:extLst>
        </xdr:cNvPr>
        <xdr:cNvSpPr/>
      </xdr:nvSpPr>
      <xdr:spPr>
        <a:xfrm>
          <a:off x="7305675" y="866775"/>
          <a:ext cx="1504950" cy="209550"/>
        </a:xfrm>
        <a:prstGeom prst="rect">
          <a:avLst/>
        </a:prstGeom>
        <a:blipFill>
          <a:blip xmlns:r="http://schemas.openxmlformats.org/officeDocument/2006/relationships" r:embed="rId3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5</xdr:row>
      <xdr:rowOff>0</xdr:rowOff>
    </xdr:from>
    <xdr:to>
      <xdr:col>7</xdr:col>
      <xdr:colOff>0</xdr:colOff>
      <xdr:row>6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7D03E33-F4CE-F42B-8B22-C45754807DD4}"/>
            </a:ext>
          </a:extLst>
        </xdr:cNvPr>
        <xdr:cNvSpPr/>
      </xdr:nvSpPr>
      <xdr:spPr>
        <a:xfrm>
          <a:off x="7305675" y="1076325"/>
          <a:ext cx="1504950" cy="209550"/>
        </a:xfrm>
        <a:prstGeom prst="rect">
          <a:avLst/>
        </a:prstGeom>
        <a:blipFill>
          <a:blip xmlns:r="http://schemas.openxmlformats.org/officeDocument/2006/relationships" r:embed="rId4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9E26B62-89AF-382A-6DDF-73383CD1014E}"/>
            </a:ext>
          </a:extLst>
        </xdr:cNvPr>
        <xdr:cNvSpPr/>
      </xdr:nvSpPr>
      <xdr:spPr>
        <a:xfrm>
          <a:off x="7305675" y="1704975"/>
          <a:ext cx="1504950" cy="209550"/>
        </a:xfrm>
        <a:prstGeom prst="rect">
          <a:avLst/>
        </a:prstGeom>
        <a:blipFill>
          <a:blip xmlns:r="http://schemas.openxmlformats.org/officeDocument/2006/relationships" r:embed="rId5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10</xdr:row>
      <xdr:rowOff>0</xdr:rowOff>
    </xdr:from>
    <xdr:to>
      <xdr:col>7</xdr:col>
      <xdr:colOff>0</xdr:colOff>
      <xdr:row>11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F5018DA8-4412-1F31-E855-5D1029DFBA9C}"/>
            </a:ext>
          </a:extLst>
        </xdr:cNvPr>
        <xdr:cNvSpPr/>
      </xdr:nvSpPr>
      <xdr:spPr>
        <a:xfrm>
          <a:off x="7305675" y="2124075"/>
          <a:ext cx="1504950" cy="209550"/>
        </a:xfrm>
        <a:prstGeom prst="rect">
          <a:avLst/>
        </a:prstGeom>
        <a:blipFill>
          <a:blip xmlns:r="http://schemas.openxmlformats.org/officeDocument/2006/relationships" r:embed="rId6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11</xdr:row>
      <xdr:rowOff>0</xdr:rowOff>
    </xdr:from>
    <xdr:to>
      <xdr:col>7</xdr:col>
      <xdr:colOff>0</xdr:colOff>
      <xdr:row>12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FF54D7A-F477-E81F-759F-5A6C86452B28}"/>
            </a:ext>
          </a:extLst>
        </xdr:cNvPr>
        <xdr:cNvSpPr/>
      </xdr:nvSpPr>
      <xdr:spPr>
        <a:xfrm>
          <a:off x="7305675" y="2333625"/>
          <a:ext cx="1504950" cy="209550"/>
        </a:xfrm>
        <a:prstGeom prst="rect">
          <a:avLst/>
        </a:prstGeom>
        <a:blipFill>
          <a:blip xmlns:r="http://schemas.openxmlformats.org/officeDocument/2006/relationships" r:embed="rId7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12</xdr:row>
      <xdr:rowOff>0</xdr:rowOff>
    </xdr:from>
    <xdr:to>
      <xdr:col>7</xdr:col>
      <xdr:colOff>0</xdr:colOff>
      <xdr:row>13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F6ADA0C-42CC-D0D4-5564-5AC25C863028}"/>
            </a:ext>
          </a:extLst>
        </xdr:cNvPr>
        <xdr:cNvSpPr/>
      </xdr:nvSpPr>
      <xdr:spPr>
        <a:xfrm>
          <a:off x="7305675" y="2543175"/>
          <a:ext cx="1504950" cy="209550"/>
        </a:xfrm>
        <a:prstGeom prst="rect">
          <a:avLst/>
        </a:prstGeom>
        <a:blipFill>
          <a:blip xmlns:r="http://schemas.openxmlformats.org/officeDocument/2006/relationships" r:embed="rId8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4281D3B-4C04-E5D6-18C8-4871B77C0F3D}"/>
            </a:ext>
          </a:extLst>
        </xdr:cNvPr>
        <xdr:cNvSpPr/>
      </xdr:nvSpPr>
      <xdr:spPr>
        <a:xfrm>
          <a:off x="7305675" y="3171825"/>
          <a:ext cx="1504950" cy="209550"/>
        </a:xfrm>
        <a:prstGeom prst="rect">
          <a:avLst/>
        </a:prstGeom>
        <a:blipFill>
          <a:blip xmlns:r="http://schemas.openxmlformats.org/officeDocument/2006/relationships" r:embed="rId9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8EDAA79-1FDC-CAA9-6A01-A95567C9A388}"/>
            </a:ext>
          </a:extLst>
        </xdr:cNvPr>
        <xdr:cNvSpPr/>
      </xdr:nvSpPr>
      <xdr:spPr>
        <a:xfrm>
          <a:off x="7305675" y="3381375"/>
          <a:ext cx="1504950" cy="209550"/>
        </a:xfrm>
        <a:prstGeom prst="rect">
          <a:avLst/>
        </a:prstGeom>
        <a:blipFill>
          <a:blip xmlns:r="http://schemas.openxmlformats.org/officeDocument/2006/relationships" r:embed="rId10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17</xdr:row>
      <xdr:rowOff>0</xdr:rowOff>
    </xdr:from>
    <xdr:to>
      <xdr:col>7</xdr:col>
      <xdr:colOff>0</xdr:colOff>
      <xdr:row>18</xdr:row>
      <xdr:rowOff>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1008631-1806-57B9-E49F-2E28BEAF180D}"/>
            </a:ext>
          </a:extLst>
        </xdr:cNvPr>
        <xdr:cNvSpPr/>
      </xdr:nvSpPr>
      <xdr:spPr>
        <a:xfrm>
          <a:off x="7305675" y="3590925"/>
          <a:ext cx="1504950" cy="209550"/>
        </a:xfrm>
        <a:prstGeom prst="rect">
          <a:avLst/>
        </a:prstGeom>
        <a:blipFill>
          <a:blip xmlns:r="http://schemas.openxmlformats.org/officeDocument/2006/relationships" r:embed="rId1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36200385-104C-3BD5-3C27-B7AAC864BA47}"/>
            </a:ext>
          </a:extLst>
        </xdr:cNvPr>
        <xdr:cNvSpPr/>
      </xdr:nvSpPr>
      <xdr:spPr>
        <a:xfrm>
          <a:off x="7305675" y="3800475"/>
          <a:ext cx="1504950" cy="209550"/>
        </a:xfrm>
        <a:prstGeom prst="rect">
          <a:avLst/>
        </a:prstGeom>
        <a:blipFill>
          <a:blip xmlns:r="http://schemas.openxmlformats.org/officeDocument/2006/relationships" r:embed="rId12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68CD34C0-C6AC-D1D8-C941-E5ECF02010F0}"/>
            </a:ext>
          </a:extLst>
        </xdr:cNvPr>
        <xdr:cNvSpPr/>
      </xdr:nvSpPr>
      <xdr:spPr>
        <a:xfrm>
          <a:off x="7305675" y="4010025"/>
          <a:ext cx="1504950" cy="209550"/>
        </a:xfrm>
        <a:prstGeom prst="rect">
          <a:avLst/>
        </a:prstGeom>
        <a:blipFill>
          <a:blip xmlns:r="http://schemas.openxmlformats.org/officeDocument/2006/relationships" r:embed="rId13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81400B9-F030-1672-E7E3-BB4A0A5829D3}"/>
            </a:ext>
          </a:extLst>
        </xdr:cNvPr>
        <xdr:cNvSpPr/>
      </xdr:nvSpPr>
      <xdr:spPr>
        <a:xfrm>
          <a:off x="7305675" y="4219575"/>
          <a:ext cx="1504950" cy="209550"/>
        </a:xfrm>
        <a:prstGeom prst="rect">
          <a:avLst/>
        </a:prstGeom>
        <a:blipFill>
          <a:blip xmlns:r="http://schemas.openxmlformats.org/officeDocument/2006/relationships" r:embed="rId14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21</xdr:row>
      <xdr:rowOff>0</xdr:rowOff>
    </xdr:from>
    <xdr:to>
      <xdr:col>7</xdr:col>
      <xdr:colOff>0</xdr:colOff>
      <xdr:row>22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E7D78E2D-509E-E083-9CF2-04F628197C8B}"/>
            </a:ext>
          </a:extLst>
        </xdr:cNvPr>
        <xdr:cNvSpPr/>
      </xdr:nvSpPr>
      <xdr:spPr>
        <a:xfrm>
          <a:off x="7305675" y="4429125"/>
          <a:ext cx="1504950" cy="209550"/>
        </a:xfrm>
        <a:prstGeom prst="rect">
          <a:avLst/>
        </a:prstGeom>
        <a:blipFill>
          <a:blip xmlns:r="http://schemas.openxmlformats.org/officeDocument/2006/relationships" r:embed="rId15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C64543B-F464-C0ED-2DDA-99156923D94C}"/>
            </a:ext>
          </a:extLst>
        </xdr:cNvPr>
        <xdr:cNvSpPr/>
      </xdr:nvSpPr>
      <xdr:spPr>
        <a:xfrm>
          <a:off x="7305675" y="4638675"/>
          <a:ext cx="1504950" cy="209550"/>
        </a:xfrm>
        <a:prstGeom prst="rect">
          <a:avLst/>
        </a:prstGeom>
        <a:blipFill>
          <a:blip xmlns:r="http://schemas.openxmlformats.org/officeDocument/2006/relationships" r:embed="rId16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24</xdr:row>
      <xdr:rowOff>0</xdr:rowOff>
    </xdr:from>
    <xdr:to>
      <xdr:col>7</xdr:col>
      <xdr:colOff>0</xdr:colOff>
      <xdr:row>25</xdr:row>
      <xdr:rowOff>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388BA085-5F82-02BE-D7B3-7EF4C5A8C13A}"/>
            </a:ext>
          </a:extLst>
        </xdr:cNvPr>
        <xdr:cNvSpPr/>
      </xdr:nvSpPr>
      <xdr:spPr>
        <a:xfrm>
          <a:off x="7305675" y="5057775"/>
          <a:ext cx="1504950" cy="209550"/>
        </a:xfrm>
        <a:prstGeom prst="rect">
          <a:avLst/>
        </a:prstGeom>
        <a:blipFill>
          <a:blip xmlns:r="http://schemas.openxmlformats.org/officeDocument/2006/relationships" r:embed="rId17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2700" cap="flat" cmpd="sng" algn="ctr">
              <a:solidFill>
                <a:schemeClr val="accent1">
                  <a:shade val="15000"/>
                </a:schemeClr>
              </a:solidFill>
              <a:prstDash val="solid"/>
              <a:miter lim="800000"/>
            </a14:hiddenLine>
          </a:ext>
        </a:ex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582295</xdr:colOff>
      <xdr:row>0</xdr:row>
      <xdr:rowOff>113030</xdr:rowOff>
    </xdr:from>
    <xdr:to>
      <xdr:col>15</xdr:col>
      <xdr:colOff>297815</xdr:colOff>
      <xdr:row>3</xdr:row>
      <xdr:rowOff>51435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89875" y="113030"/>
          <a:ext cx="1542415" cy="4641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Irene\Desktop\&#24037;&#20316;&#25991;&#20214;5-6\SEPT\0922&#19979;&#21333;&#35745;&#21010;\&#36816;&#33829;\&#26102;&#20195;&#24191;&#22330;&#21830;&#21697;&#20250;&#35758;&#38382;&#39064;&#36319;&#36827;&#34920;%20v1%20230921.xlsx" TargetMode="External"/><Relationship Id="rId1" Type="http://schemas.openxmlformats.org/officeDocument/2006/relationships/externalLinkPath" Target="/Users/Irene/Desktop/&#24037;&#20316;&#25991;&#20214;5-6/SEPT/0922&#19979;&#21333;&#35745;&#21010;/&#36816;&#33829;/&#26102;&#20195;&#24191;&#22330;&#21830;&#21697;&#20250;&#35758;&#38382;&#39064;&#36319;&#36827;&#34920;%20v1%20230921.xlsx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Irene\Desktop\USAA&#24211;&#23384;231005.XLSX" TargetMode="External"/><Relationship Id="rId1" Type="http://schemas.openxmlformats.org/officeDocument/2006/relationships/externalLinkPath" Target="USAA&#24211;&#23384;231005.XLSX" TargetMode="External"/></Relationships>
</file>

<file path=xl/externalLinks/_rels/externalLink3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Irene\Desktop\9022&#20179;&#24211;&#24211;&#23384;231005.XLSX" TargetMode="External"/><Relationship Id="rId1" Type="http://schemas.openxmlformats.org/officeDocument/2006/relationships/externalLinkPath" Target="9022&#20179;&#24211;&#24211;&#23384;231005.XLSX" TargetMode="External"/></Relationships>
</file>

<file path=xl/externalLinks/_rels/externalLink4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Irene\Desktop\ZFI022-&#38144;&#21806;&#26126;&#32454;&#34920;-ZFI022-&#38144;&#21806;&#26126;&#32454;&#34920;_20231006_55.xlsx" TargetMode="External"/><Relationship Id="rId1" Type="http://schemas.openxmlformats.org/officeDocument/2006/relationships/externalLinkPath" Target="/Users/Irene/Desktop/ZFI022-&#38144;&#21806;&#26126;&#32454;&#34920;-ZFI022-&#38144;&#21806;&#26126;&#32454;&#34920;_20231006_55.xlsx" TargetMode="External"/></Relationships>
</file>

<file path=xl/externalLinks/_rels/externalLink5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Irene\Desktop\USAA&#21830;&#21697;&#20449;&#24687;231005.XLSX" TargetMode="External"/><Relationship Id="rId1" Type="http://schemas.openxmlformats.org/officeDocument/2006/relationships/externalLinkPath" Target="USAA&#21830;&#21697;&#20449;&#24687;231005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1、货品需求进度"/>
      <sheetName val="2、重点品类品相库销数据"/>
      <sheetName val="畅销数据"/>
      <sheetName val="3.1、近期上新规划-系列"/>
      <sheetName val="3.2、近期上新规划-新品图片"/>
      <sheetName val="4、未来月份上新规划"/>
    </sheetNames>
    <sheetDataSet>
      <sheetData sheetId="0"/>
      <sheetData sheetId="1">
        <row r="4">
          <cell r="A4" t="str">
            <v>三丽鸥</v>
          </cell>
          <cell r="B4">
            <v>256</v>
          </cell>
        </row>
        <row r="5">
          <cell r="A5" t="str">
            <v>常规公仔</v>
          </cell>
          <cell r="B5">
            <v>72</v>
          </cell>
        </row>
        <row r="6">
          <cell r="A6" t="str">
            <v>盲盒摆件</v>
          </cell>
          <cell r="B6">
            <v>32</v>
          </cell>
        </row>
        <row r="7">
          <cell r="A7" t="str">
            <v>斜挎包</v>
          </cell>
          <cell r="B7">
            <v>10</v>
          </cell>
        </row>
        <row r="8">
          <cell r="A8" t="str">
            <v>版权公仔</v>
          </cell>
          <cell r="B8">
            <v>48</v>
          </cell>
        </row>
        <row r="9">
          <cell r="A9" t="str">
            <v>时尚挂饰</v>
          </cell>
          <cell r="B9">
            <v>72</v>
          </cell>
        </row>
        <row r="10">
          <cell r="A10" t="str">
            <v>装材购物袋</v>
          </cell>
          <cell r="B10">
            <v>5</v>
          </cell>
        </row>
        <row r="11">
          <cell r="A11" t="str">
            <v>塑料杯</v>
          </cell>
          <cell r="B11">
            <v>41.16</v>
          </cell>
        </row>
        <row r="12">
          <cell r="A12" t="str">
            <v>盲盒玩具</v>
          </cell>
          <cell r="B12">
            <v>32</v>
          </cell>
        </row>
        <row r="13">
          <cell r="A13" t="str">
            <v>面膜</v>
          </cell>
          <cell r="B13">
            <v>48</v>
          </cell>
        </row>
        <row r="14">
          <cell r="A14" t="str">
            <v>糖果</v>
          </cell>
          <cell r="B14">
            <v>72</v>
          </cell>
        </row>
        <row r="15">
          <cell r="A15" t="str">
            <v>饼干/糕点/膨化</v>
          </cell>
          <cell r="B15">
            <v>48</v>
          </cell>
        </row>
        <row r="16">
          <cell r="A16" t="str">
            <v>时尚拖鞋</v>
          </cell>
          <cell r="B16">
            <v>12</v>
          </cell>
        </row>
        <row r="17">
          <cell r="A17" t="str">
            <v>护唇膏</v>
          </cell>
          <cell r="B17">
            <v>24</v>
          </cell>
        </row>
        <row r="18">
          <cell r="A18" t="str">
            <v>梳子</v>
          </cell>
          <cell r="B18">
            <v>15</v>
          </cell>
        </row>
        <row r="19">
          <cell r="A19" t="str">
            <v>玩偶挂饰</v>
          </cell>
          <cell r="B19">
            <v>72</v>
          </cell>
        </row>
        <row r="20">
          <cell r="A20" t="str">
            <v>积木</v>
          </cell>
          <cell r="B20">
            <v>54</v>
          </cell>
        </row>
        <row r="21">
          <cell r="A21" t="str">
            <v>饮料/饮品</v>
          </cell>
          <cell r="B21">
            <v>16</v>
          </cell>
        </row>
        <row r="22">
          <cell r="A22" t="str">
            <v>时尚IP袜</v>
          </cell>
          <cell r="B22">
            <v>48</v>
          </cell>
        </row>
        <row r="23">
          <cell r="A23" t="str">
            <v>女士香水</v>
          </cell>
          <cell r="B23">
            <v>27</v>
          </cell>
        </row>
        <row r="24">
          <cell r="A24" t="str">
            <v>香薰</v>
          </cell>
          <cell r="B24">
            <v>24</v>
          </cell>
        </row>
        <row r="25">
          <cell r="A25" t="str">
            <v>液体口红</v>
          </cell>
          <cell r="B25">
            <v>8</v>
          </cell>
        </row>
        <row r="26">
          <cell r="A26" t="str">
            <v>惯性玩具</v>
          </cell>
          <cell r="B26">
            <v>36</v>
          </cell>
        </row>
        <row r="27">
          <cell r="A27" t="str">
            <v>创意DIY</v>
          </cell>
          <cell r="B27">
            <v>73.44</v>
          </cell>
        </row>
        <row r="28">
          <cell r="A28" t="str">
            <v>塑料玩具</v>
          </cell>
          <cell r="B28">
            <v>40</v>
          </cell>
        </row>
        <row r="29">
          <cell r="A29" t="str">
            <v>束发带</v>
          </cell>
          <cell r="B29">
            <v>24</v>
          </cell>
        </row>
        <row r="30">
          <cell r="A30" t="str">
            <v>办公文具</v>
          </cell>
          <cell r="B30">
            <v>27.8</v>
          </cell>
        </row>
        <row r="31">
          <cell r="A31" t="str">
            <v>手霜</v>
          </cell>
          <cell r="B31">
            <v>24</v>
          </cell>
        </row>
        <row r="32">
          <cell r="A32" t="str">
            <v>陶瓷杯</v>
          </cell>
          <cell r="B32">
            <v>18</v>
          </cell>
        </row>
        <row r="33">
          <cell r="A33" t="str">
            <v>头扎</v>
          </cell>
          <cell r="B33">
            <v>60</v>
          </cell>
        </row>
        <row r="34">
          <cell r="A34" t="str">
            <v>太阳镜</v>
          </cell>
          <cell r="B34">
            <v>20</v>
          </cell>
        </row>
        <row r="35">
          <cell r="A35" t="str">
            <v>时尚发夹</v>
          </cell>
          <cell r="B35">
            <v>21.6</v>
          </cell>
        </row>
        <row r="36">
          <cell r="A36" t="str">
            <v>靠枕</v>
          </cell>
          <cell r="B36">
            <v>16</v>
          </cell>
        </row>
        <row r="37">
          <cell r="A37" t="str">
            <v>口红</v>
          </cell>
          <cell r="B37">
            <v>16</v>
          </cell>
        </row>
        <row r="38">
          <cell r="A38" t="str">
            <v>基础橡皮筋</v>
          </cell>
          <cell r="B38">
            <v>17</v>
          </cell>
        </row>
        <row r="39">
          <cell r="A39" t="str">
            <v>假睫毛/假发片</v>
          </cell>
          <cell r="B39">
            <v>12</v>
          </cell>
        </row>
        <row r="40">
          <cell r="A40" t="str">
            <v>指甲油</v>
          </cell>
          <cell r="B40">
            <v>25</v>
          </cell>
        </row>
        <row r="41">
          <cell r="A41" t="str">
            <v>购物袋</v>
          </cell>
          <cell r="B41">
            <v>12</v>
          </cell>
        </row>
        <row r="42">
          <cell r="A42" t="str">
            <v>卡通枕类</v>
          </cell>
          <cell r="B42">
            <v>12</v>
          </cell>
        </row>
        <row r="43">
          <cell r="A43" t="str">
            <v>外采盲盒</v>
          </cell>
          <cell r="B43">
            <v>6</v>
          </cell>
        </row>
        <row r="44">
          <cell r="A44" t="str">
            <v>美甲贴</v>
          </cell>
          <cell r="B44">
            <v>48</v>
          </cell>
        </row>
        <row r="45">
          <cell r="A45" t="str">
            <v>基础爪夹</v>
          </cell>
          <cell r="B45">
            <v>30</v>
          </cell>
        </row>
        <row r="46">
          <cell r="A46" t="str">
            <v>化妆包</v>
          </cell>
          <cell r="B46">
            <v>28.08</v>
          </cell>
        </row>
        <row r="47">
          <cell r="A47" t="str">
            <v>解压玩具</v>
          </cell>
          <cell r="B47">
            <v>12</v>
          </cell>
        </row>
        <row r="48">
          <cell r="A48" t="str">
            <v>修甲工具</v>
          </cell>
          <cell r="B48">
            <v>8.84</v>
          </cell>
        </row>
        <row r="49">
          <cell r="A49" t="str">
            <v>随身镜</v>
          </cell>
          <cell r="B49">
            <v>24</v>
          </cell>
        </row>
        <row r="50">
          <cell r="A50" t="str">
            <v>儿童发夹</v>
          </cell>
          <cell r="B50">
            <v>60</v>
          </cell>
        </row>
        <row r="51">
          <cell r="A51" t="str">
            <v>U型枕</v>
          </cell>
          <cell r="B51">
            <v>8</v>
          </cell>
        </row>
        <row r="52">
          <cell r="A52" t="str">
            <v>座垫</v>
          </cell>
          <cell r="B52">
            <v>3.2</v>
          </cell>
        </row>
        <row r="53">
          <cell r="A53" t="str">
            <v>干发巾</v>
          </cell>
          <cell r="B53">
            <v>12</v>
          </cell>
        </row>
      </sheetData>
      <sheetData sheetId="2"/>
      <sheetData sheetId="3"/>
      <sheetData sheetId="4"/>
      <sheetData sheetId="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heet3"/>
      <sheetName val="Sheet1"/>
    </sheetNames>
    <sheetDataSet>
      <sheetData sheetId="0">
        <row r="2">
          <cell r="E2" t="str">
            <v>3.5mm入耳式耳机</v>
          </cell>
          <cell r="F2">
            <v>17</v>
          </cell>
          <cell r="G2">
            <v>807</v>
          </cell>
        </row>
        <row r="3">
          <cell r="E3" t="str">
            <v>DIY拼图</v>
          </cell>
          <cell r="F3">
            <v>7</v>
          </cell>
          <cell r="G3">
            <v>283</v>
          </cell>
        </row>
        <row r="4">
          <cell r="E4" t="str">
            <v>D盲盒摆件</v>
          </cell>
          <cell r="F4">
            <v>1</v>
          </cell>
          <cell r="G4">
            <v>299</v>
          </cell>
        </row>
        <row r="5">
          <cell r="E5" t="str">
            <v>IP时尚发饰</v>
          </cell>
          <cell r="F5">
            <v>32</v>
          </cell>
          <cell r="G5">
            <v>7007</v>
          </cell>
        </row>
        <row r="6">
          <cell r="E6" t="str">
            <v>party装饰</v>
          </cell>
          <cell r="F6">
            <v>4</v>
          </cell>
          <cell r="G6">
            <v>100</v>
          </cell>
        </row>
        <row r="7">
          <cell r="E7" t="str">
            <v>TRITAN杯</v>
          </cell>
          <cell r="F7">
            <v>1</v>
          </cell>
          <cell r="G7">
            <v>5</v>
          </cell>
        </row>
        <row r="8">
          <cell r="E8" t="str">
            <v>TWS蓝牙耳机</v>
          </cell>
          <cell r="F8">
            <v>11</v>
          </cell>
          <cell r="G8">
            <v>121</v>
          </cell>
        </row>
        <row r="9">
          <cell r="E9" t="str">
            <v>Type-C/苹果头入耳式耳机</v>
          </cell>
          <cell r="F9">
            <v>11</v>
          </cell>
          <cell r="G9">
            <v>1008</v>
          </cell>
        </row>
        <row r="10">
          <cell r="E10" t="str">
            <v>Type-C数据线</v>
          </cell>
          <cell r="F10">
            <v>16</v>
          </cell>
          <cell r="G10">
            <v>984</v>
          </cell>
        </row>
        <row r="11">
          <cell r="E11" t="str">
            <v>U型枕</v>
          </cell>
          <cell r="F11">
            <v>36</v>
          </cell>
          <cell r="G11">
            <v>2001</v>
          </cell>
        </row>
        <row r="12">
          <cell r="E12" t="str">
            <v>按摩器</v>
          </cell>
          <cell r="F12">
            <v>15</v>
          </cell>
          <cell r="G12">
            <v>995</v>
          </cell>
        </row>
        <row r="13">
          <cell r="E13" t="str">
            <v>暗疮针</v>
          </cell>
          <cell r="F13">
            <v>1</v>
          </cell>
          <cell r="G13">
            <v>-9</v>
          </cell>
        </row>
        <row r="14">
          <cell r="E14" t="str">
            <v>摆件</v>
          </cell>
          <cell r="F14">
            <v>19</v>
          </cell>
          <cell r="G14">
            <v>1092</v>
          </cell>
        </row>
        <row r="15">
          <cell r="E15" t="str">
            <v>版权公仔</v>
          </cell>
          <cell r="F15">
            <v>77</v>
          </cell>
          <cell r="G15">
            <v>3177</v>
          </cell>
        </row>
        <row r="16">
          <cell r="E16" t="str">
            <v>办公文具</v>
          </cell>
          <cell r="F16">
            <v>62</v>
          </cell>
          <cell r="G16">
            <v>2690</v>
          </cell>
        </row>
        <row r="17">
          <cell r="E17" t="str">
            <v>棒球帽</v>
          </cell>
          <cell r="F17">
            <v>24</v>
          </cell>
          <cell r="G17">
            <v>670</v>
          </cell>
        </row>
        <row r="18">
          <cell r="E18" t="str">
            <v>包装纸</v>
          </cell>
          <cell r="F18">
            <v>2</v>
          </cell>
          <cell r="G18">
            <v>156</v>
          </cell>
        </row>
        <row r="19">
          <cell r="E19" t="str">
            <v>保鲜盒</v>
          </cell>
          <cell r="F19">
            <v>13</v>
          </cell>
          <cell r="G19">
            <v>590</v>
          </cell>
        </row>
        <row r="20">
          <cell r="E20" t="str">
            <v>鼻贴膜</v>
          </cell>
          <cell r="F20">
            <v>2</v>
          </cell>
          <cell r="G20">
            <v>9</v>
          </cell>
        </row>
        <row r="21">
          <cell r="E21" t="str">
            <v>变形玩具</v>
          </cell>
          <cell r="F21">
            <v>5</v>
          </cell>
          <cell r="G21">
            <v>210</v>
          </cell>
        </row>
        <row r="22">
          <cell r="E22" t="str">
            <v>便当袋</v>
          </cell>
          <cell r="F22">
            <v>31</v>
          </cell>
          <cell r="G22">
            <v>875</v>
          </cell>
        </row>
        <row r="23">
          <cell r="E23" t="str">
            <v>便当盒</v>
          </cell>
          <cell r="F23">
            <v>13</v>
          </cell>
          <cell r="G23">
            <v>235</v>
          </cell>
        </row>
        <row r="24">
          <cell r="E24" t="str">
            <v>冰袋</v>
          </cell>
          <cell r="F24">
            <v>6</v>
          </cell>
          <cell r="G24">
            <v>503</v>
          </cell>
        </row>
        <row r="25">
          <cell r="E25" t="str">
            <v>冰格/模</v>
          </cell>
          <cell r="F25">
            <v>6</v>
          </cell>
          <cell r="G25">
            <v>231</v>
          </cell>
        </row>
        <row r="26">
          <cell r="E26" t="str">
            <v>冰箱贴</v>
          </cell>
          <cell r="F26">
            <v>9</v>
          </cell>
          <cell r="G26">
            <v>597</v>
          </cell>
        </row>
        <row r="27">
          <cell r="E27" t="str">
            <v>饼干/糕点/膨化</v>
          </cell>
          <cell r="F27">
            <v>65</v>
          </cell>
          <cell r="G27">
            <v>3830</v>
          </cell>
        </row>
        <row r="28">
          <cell r="E28" t="str">
            <v>布艺收纳</v>
          </cell>
          <cell r="F28">
            <v>15</v>
          </cell>
          <cell r="G28">
            <v>749</v>
          </cell>
        </row>
        <row r="29">
          <cell r="E29" t="str">
            <v>擦手巾</v>
          </cell>
          <cell r="F29">
            <v>7</v>
          </cell>
          <cell r="G29">
            <v>302</v>
          </cell>
        </row>
        <row r="30">
          <cell r="E30" t="str">
            <v>彩泥</v>
          </cell>
          <cell r="F30">
            <v>9</v>
          </cell>
          <cell r="G30">
            <v>349</v>
          </cell>
        </row>
        <row r="31">
          <cell r="E31" t="str">
            <v>彩色画笔</v>
          </cell>
          <cell r="F31">
            <v>5</v>
          </cell>
          <cell r="G31">
            <v>159</v>
          </cell>
        </row>
        <row r="32">
          <cell r="E32" t="str">
            <v>餐刀/叉/勺/筷</v>
          </cell>
          <cell r="F32">
            <v>1</v>
          </cell>
          <cell r="G32">
            <v>22</v>
          </cell>
        </row>
        <row r="33">
          <cell r="E33" t="str">
            <v>餐垫</v>
          </cell>
          <cell r="F33">
            <v>9</v>
          </cell>
          <cell r="G33">
            <v>85</v>
          </cell>
        </row>
        <row r="34">
          <cell r="E34" t="str">
            <v>餐具套装</v>
          </cell>
          <cell r="F34">
            <v>16</v>
          </cell>
          <cell r="G34">
            <v>-10</v>
          </cell>
        </row>
        <row r="35">
          <cell r="E35" t="str">
            <v>常规公仔</v>
          </cell>
          <cell r="F35">
            <v>208</v>
          </cell>
          <cell r="G35">
            <v>8094</v>
          </cell>
        </row>
        <row r="36">
          <cell r="E36" t="str">
            <v>常规眼罩</v>
          </cell>
          <cell r="F36">
            <v>16</v>
          </cell>
          <cell r="G36">
            <v>468</v>
          </cell>
        </row>
        <row r="37">
          <cell r="E37" t="str">
            <v>车线本</v>
          </cell>
          <cell r="F37">
            <v>7</v>
          </cell>
          <cell r="G37">
            <v>187</v>
          </cell>
        </row>
        <row r="38">
          <cell r="E38" t="str">
            <v>车载充电器</v>
          </cell>
          <cell r="F38">
            <v>2</v>
          </cell>
          <cell r="G38">
            <v>61</v>
          </cell>
        </row>
        <row r="39">
          <cell r="E39" t="str">
            <v>车载香薰</v>
          </cell>
          <cell r="F39">
            <v>20</v>
          </cell>
          <cell r="G39">
            <v>902</v>
          </cell>
        </row>
        <row r="40">
          <cell r="E40" t="str">
            <v>车载支架</v>
          </cell>
          <cell r="F40">
            <v>6</v>
          </cell>
          <cell r="G40">
            <v>251</v>
          </cell>
        </row>
        <row r="41">
          <cell r="E41" t="str">
            <v>充电器</v>
          </cell>
          <cell r="F41">
            <v>3</v>
          </cell>
          <cell r="G41">
            <v>291</v>
          </cell>
        </row>
        <row r="42">
          <cell r="E42" t="str">
            <v>宠物配饰</v>
          </cell>
          <cell r="F42">
            <v>3</v>
          </cell>
          <cell r="G42">
            <v>23</v>
          </cell>
        </row>
        <row r="43">
          <cell r="E43" t="str">
            <v>宠物玩具</v>
          </cell>
          <cell r="F43">
            <v>6</v>
          </cell>
          <cell r="G43">
            <v>204</v>
          </cell>
        </row>
        <row r="44">
          <cell r="E44" t="str">
            <v>宠物用品</v>
          </cell>
          <cell r="F44">
            <v>4</v>
          </cell>
          <cell r="G44">
            <v>88</v>
          </cell>
        </row>
        <row r="45">
          <cell r="E45" t="str">
            <v>除臭剂</v>
          </cell>
          <cell r="F45">
            <v>16</v>
          </cell>
          <cell r="G45">
            <v>541</v>
          </cell>
        </row>
        <row r="46">
          <cell r="E46" t="str">
            <v>串珠DIY</v>
          </cell>
          <cell r="F46">
            <v>1</v>
          </cell>
          <cell r="G46">
            <v>34</v>
          </cell>
        </row>
        <row r="47">
          <cell r="E47" t="str">
            <v>创口贴</v>
          </cell>
          <cell r="F47">
            <v>3</v>
          </cell>
          <cell r="G47">
            <v>59</v>
          </cell>
        </row>
        <row r="48">
          <cell r="E48" t="str">
            <v>创意DIY</v>
          </cell>
          <cell r="F48">
            <v>98</v>
          </cell>
          <cell r="G48">
            <v>10373</v>
          </cell>
        </row>
        <row r="49">
          <cell r="E49" t="str">
            <v>大师创香室</v>
          </cell>
          <cell r="F49">
            <v>4</v>
          </cell>
          <cell r="G49">
            <v>419</v>
          </cell>
        </row>
        <row r="50">
          <cell r="E50" t="str">
            <v>单肩包</v>
          </cell>
          <cell r="F50">
            <v>8</v>
          </cell>
          <cell r="G50">
            <v>1015</v>
          </cell>
        </row>
        <row r="51">
          <cell r="E51" t="str">
            <v>刀/刨/剪刀</v>
          </cell>
          <cell r="F51">
            <v>1</v>
          </cell>
          <cell r="G51">
            <v>3</v>
          </cell>
        </row>
        <row r="52">
          <cell r="E52" t="str">
            <v>地垫</v>
          </cell>
          <cell r="F52">
            <v>27</v>
          </cell>
          <cell r="G52">
            <v>73</v>
          </cell>
        </row>
        <row r="53">
          <cell r="E53" t="str">
            <v>电池</v>
          </cell>
          <cell r="F53">
            <v>2</v>
          </cell>
          <cell r="G53">
            <v>161</v>
          </cell>
        </row>
        <row r="54">
          <cell r="E54" t="str">
            <v>电动按摩仪</v>
          </cell>
          <cell r="F54">
            <v>4</v>
          </cell>
          <cell r="G54">
            <v>94</v>
          </cell>
        </row>
        <row r="55">
          <cell r="E55" t="str">
            <v>电动剃须刀</v>
          </cell>
          <cell r="F55">
            <v>2</v>
          </cell>
          <cell r="G55">
            <v>223</v>
          </cell>
        </row>
        <row r="56">
          <cell r="E56" t="str">
            <v>电动牙刷</v>
          </cell>
          <cell r="F56">
            <v>3</v>
          </cell>
          <cell r="G56">
            <v>20</v>
          </cell>
        </row>
        <row r="57">
          <cell r="E57" t="str">
            <v>电话圈</v>
          </cell>
          <cell r="F57">
            <v>21</v>
          </cell>
          <cell r="G57">
            <v>2061</v>
          </cell>
        </row>
        <row r="58">
          <cell r="E58" t="str">
            <v>电竞周边</v>
          </cell>
          <cell r="F58">
            <v>4</v>
          </cell>
          <cell r="G58">
            <v>-21</v>
          </cell>
        </row>
        <row r="59">
          <cell r="E59" t="str">
            <v>儿童发夹</v>
          </cell>
          <cell r="F59">
            <v>60</v>
          </cell>
          <cell r="G59">
            <v>3863</v>
          </cell>
        </row>
        <row r="60">
          <cell r="E60" t="str">
            <v>儿童帽</v>
          </cell>
          <cell r="F60">
            <v>1</v>
          </cell>
          <cell r="G60">
            <v>1</v>
          </cell>
        </row>
        <row r="61">
          <cell r="E61" t="str">
            <v>儿童皮筋</v>
          </cell>
          <cell r="F61">
            <v>10</v>
          </cell>
          <cell r="G61">
            <v>983</v>
          </cell>
        </row>
        <row r="62">
          <cell r="E62" t="str">
            <v>儿童手表</v>
          </cell>
          <cell r="F62">
            <v>2</v>
          </cell>
          <cell r="G62">
            <v>108</v>
          </cell>
        </row>
        <row r="63">
          <cell r="E63" t="str">
            <v>儿童手套</v>
          </cell>
          <cell r="F63">
            <v>3</v>
          </cell>
          <cell r="G63">
            <v>99</v>
          </cell>
        </row>
        <row r="64">
          <cell r="E64" t="str">
            <v>儿童套装</v>
          </cell>
          <cell r="F64">
            <v>31</v>
          </cell>
          <cell r="G64">
            <v>1275</v>
          </cell>
        </row>
        <row r="65">
          <cell r="E65" t="str">
            <v>儿童袜</v>
          </cell>
          <cell r="F65">
            <v>12</v>
          </cell>
          <cell r="G65">
            <v>403</v>
          </cell>
        </row>
        <row r="66">
          <cell r="E66" t="str">
            <v>儿童牙刷</v>
          </cell>
          <cell r="F66">
            <v>1</v>
          </cell>
          <cell r="G66">
            <v>9</v>
          </cell>
        </row>
        <row r="67">
          <cell r="E67" t="str">
            <v>耳挖</v>
          </cell>
          <cell r="F67">
            <v>1</v>
          </cell>
          <cell r="G67">
            <v>54</v>
          </cell>
        </row>
        <row r="68">
          <cell r="E68" t="str">
            <v>发带</v>
          </cell>
          <cell r="F68">
            <v>3</v>
          </cell>
          <cell r="G68">
            <v>180</v>
          </cell>
        </row>
        <row r="69">
          <cell r="E69" t="str">
            <v>防晒伞</v>
          </cell>
          <cell r="F69">
            <v>5</v>
          </cell>
          <cell r="G69">
            <v>181</v>
          </cell>
        </row>
        <row r="70">
          <cell r="E70" t="str">
            <v>粉饼</v>
          </cell>
          <cell r="F70">
            <v>6</v>
          </cell>
          <cell r="G70">
            <v>296</v>
          </cell>
        </row>
        <row r="71">
          <cell r="E71" t="str">
            <v>粉底</v>
          </cell>
          <cell r="F71">
            <v>3</v>
          </cell>
          <cell r="G71">
            <v>6</v>
          </cell>
        </row>
        <row r="72">
          <cell r="E72" t="str">
            <v>缝纫</v>
          </cell>
          <cell r="F72">
            <v>3</v>
          </cell>
          <cell r="G72">
            <v>149</v>
          </cell>
        </row>
        <row r="73">
          <cell r="E73" t="str">
            <v>干发巾</v>
          </cell>
          <cell r="F73">
            <v>14</v>
          </cell>
          <cell r="G73">
            <v>369</v>
          </cell>
        </row>
        <row r="74">
          <cell r="E74" t="str">
            <v>干发喷雾</v>
          </cell>
          <cell r="F74">
            <v>3</v>
          </cell>
          <cell r="G74">
            <v>65</v>
          </cell>
        </row>
        <row r="75">
          <cell r="E75" t="str">
            <v>钢杯/咖啡杯</v>
          </cell>
          <cell r="F75">
            <v>6</v>
          </cell>
          <cell r="G75">
            <v>150</v>
          </cell>
        </row>
        <row r="76">
          <cell r="E76" t="str">
            <v>高硼玻璃杯</v>
          </cell>
          <cell r="F76">
            <v>9</v>
          </cell>
          <cell r="G76">
            <v>365</v>
          </cell>
        </row>
        <row r="77">
          <cell r="E77" t="str">
            <v>购物袋</v>
          </cell>
          <cell r="F77">
            <v>36</v>
          </cell>
          <cell r="G77">
            <v>20606</v>
          </cell>
        </row>
        <row r="78">
          <cell r="E78" t="str">
            <v>挂钩</v>
          </cell>
          <cell r="F78">
            <v>16</v>
          </cell>
          <cell r="G78">
            <v>1296</v>
          </cell>
        </row>
        <row r="79">
          <cell r="E79" t="str">
            <v>惯性玩具</v>
          </cell>
          <cell r="F79">
            <v>70</v>
          </cell>
          <cell r="G79">
            <v>3880</v>
          </cell>
        </row>
        <row r="80">
          <cell r="E80" t="str">
            <v>果干/蜜饯</v>
          </cell>
          <cell r="F80">
            <v>1</v>
          </cell>
          <cell r="G80">
            <v>-3</v>
          </cell>
        </row>
        <row r="81">
          <cell r="E81" t="str">
            <v>海味</v>
          </cell>
          <cell r="F81">
            <v>1</v>
          </cell>
          <cell r="G81">
            <v>4</v>
          </cell>
        </row>
        <row r="82">
          <cell r="E82" t="str">
            <v>护唇膏</v>
          </cell>
          <cell r="F82">
            <v>33</v>
          </cell>
          <cell r="G82">
            <v>3078</v>
          </cell>
        </row>
        <row r="83">
          <cell r="E83" t="str">
            <v>护发素</v>
          </cell>
          <cell r="F83">
            <v>11</v>
          </cell>
          <cell r="G83">
            <v>439</v>
          </cell>
        </row>
        <row r="84">
          <cell r="E84" t="str">
            <v>化妆包</v>
          </cell>
          <cell r="F84">
            <v>50</v>
          </cell>
          <cell r="G84">
            <v>2246</v>
          </cell>
        </row>
        <row r="85">
          <cell r="E85" t="str">
            <v>化妆棉</v>
          </cell>
          <cell r="F85">
            <v>9</v>
          </cell>
          <cell r="G85">
            <v>855</v>
          </cell>
        </row>
        <row r="86">
          <cell r="E86" t="str">
            <v>化妆扑</v>
          </cell>
          <cell r="F86">
            <v>33</v>
          </cell>
          <cell r="G86">
            <v>3359</v>
          </cell>
        </row>
        <row r="87">
          <cell r="E87" t="str">
            <v>化妆收纳</v>
          </cell>
          <cell r="F87">
            <v>13</v>
          </cell>
          <cell r="G87">
            <v>558</v>
          </cell>
        </row>
        <row r="88">
          <cell r="E88" t="str">
            <v>化妆刷</v>
          </cell>
          <cell r="F88">
            <v>24</v>
          </cell>
          <cell r="G88">
            <v>549</v>
          </cell>
        </row>
        <row r="89">
          <cell r="E89" t="str">
            <v>化妆水</v>
          </cell>
          <cell r="F89">
            <v>2</v>
          </cell>
          <cell r="G89">
            <v>242</v>
          </cell>
        </row>
        <row r="90">
          <cell r="E90" t="str">
            <v>徽章</v>
          </cell>
          <cell r="F90">
            <v>1</v>
          </cell>
          <cell r="G90">
            <v>19</v>
          </cell>
        </row>
        <row r="91">
          <cell r="E91" t="str">
            <v>积木</v>
          </cell>
          <cell r="F91">
            <v>62</v>
          </cell>
          <cell r="G91">
            <v>2488</v>
          </cell>
        </row>
        <row r="92">
          <cell r="E92" t="str">
            <v>基础发夹</v>
          </cell>
          <cell r="F92">
            <v>31</v>
          </cell>
          <cell r="G92">
            <v>2480</v>
          </cell>
        </row>
        <row r="93">
          <cell r="E93" t="str">
            <v>基础头箍</v>
          </cell>
          <cell r="F93">
            <v>5</v>
          </cell>
          <cell r="G93">
            <v>98</v>
          </cell>
        </row>
        <row r="94">
          <cell r="E94" t="str">
            <v>基础橡皮筋</v>
          </cell>
          <cell r="F94">
            <v>52</v>
          </cell>
          <cell r="G94">
            <v>3579</v>
          </cell>
        </row>
        <row r="95">
          <cell r="E95" t="str">
            <v>基础爪夹</v>
          </cell>
          <cell r="F95">
            <v>72</v>
          </cell>
          <cell r="G95">
            <v>3501</v>
          </cell>
        </row>
        <row r="96">
          <cell r="E96" t="str">
            <v>加湿器</v>
          </cell>
          <cell r="F96">
            <v>3</v>
          </cell>
          <cell r="G96">
            <v>121</v>
          </cell>
        </row>
        <row r="97">
          <cell r="E97" t="str">
            <v>假睫毛/假发片</v>
          </cell>
          <cell r="F97">
            <v>31</v>
          </cell>
          <cell r="G97">
            <v>1172</v>
          </cell>
        </row>
        <row r="98">
          <cell r="E98" t="str">
            <v>健康电子</v>
          </cell>
          <cell r="F98">
            <v>2</v>
          </cell>
          <cell r="G98">
            <v>134</v>
          </cell>
        </row>
        <row r="99">
          <cell r="E99" t="str">
            <v>健身训练运动</v>
          </cell>
          <cell r="F99">
            <v>2</v>
          </cell>
          <cell r="G99">
            <v>52</v>
          </cell>
        </row>
        <row r="100">
          <cell r="E100" t="str">
            <v>键盘</v>
          </cell>
          <cell r="F100">
            <v>1</v>
          </cell>
          <cell r="G100">
            <v>-15</v>
          </cell>
        </row>
        <row r="101">
          <cell r="E101" t="str">
            <v>节庆礼品</v>
          </cell>
          <cell r="F101">
            <v>4</v>
          </cell>
          <cell r="G101">
            <v>138</v>
          </cell>
        </row>
        <row r="102">
          <cell r="E102" t="str">
            <v>洁面乳</v>
          </cell>
          <cell r="F102">
            <v>1</v>
          </cell>
          <cell r="G102">
            <v>185</v>
          </cell>
        </row>
        <row r="103">
          <cell r="E103" t="str">
            <v>睫毛膏/滋养液</v>
          </cell>
          <cell r="F103">
            <v>20</v>
          </cell>
          <cell r="G103">
            <v>716</v>
          </cell>
        </row>
        <row r="104">
          <cell r="E104" t="str">
            <v>睫毛夹</v>
          </cell>
          <cell r="F104">
            <v>6</v>
          </cell>
          <cell r="G104">
            <v>469</v>
          </cell>
        </row>
        <row r="105">
          <cell r="E105" t="str">
            <v>解压玩具</v>
          </cell>
          <cell r="F105">
            <v>14</v>
          </cell>
          <cell r="G105">
            <v>1277</v>
          </cell>
        </row>
        <row r="106">
          <cell r="E106" t="str">
            <v>精华液</v>
          </cell>
          <cell r="F106">
            <v>3</v>
          </cell>
          <cell r="G106">
            <v>102</v>
          </cell>
        </row>
        <row r="107">
          <cell r="E107" t="str">
            <v>精装本</v>
          </cell>
          <cell r="F107">
            <v>33</v>
          </cell>
          <cell r="G107">
            <v>1935</v>
          </cell>
        </row>
        <row r="108">
          <cell r="E108" t="str">
            <v>颈戴蓝牙耳机</v>
          </cell>
          <cell r="F108">
            <v>3</v>
          </cell>
          <cell r="G108">
            <v>1</v>
          </cell>
        </row>
        <row r="109">
          <cell r="E109" t="str">
            <v>竞技玩具</v>
          </cell>
          <cell r="F109">
            <v>4</v>
          </cell>
          <cell r="G109">
            <v>-8</v>
          </cell>
        </row>
        <row r="110">
          <cell r="E110" t="str">
            <v>居家袜</v>
          </cell>
          <cell r="F110">
            <v>20</v>
          </cell>
          <cell r="G110">
            <v>693</v>
          </cell>
        </row>
        <row r="111">
          <cell r="E111" t="str">
            <v>居家小物</v>
          </cell>
          <cell r="F111">
            <v>4</v>
          </cell>
          <cell r="G111">
            <v>223</v>
          </cell>
        </row>
        <row r="112">
          <cell r="E112" t="str">
            <v>卷发器</v>
          </cell>
          <cell r="F112">
            <v>10</v>
          </cell>
          <cell r="G112">
            <v>430</v>
          </cell>
        </row>
        <row r="113">
          <cell r="E113" t="str">
            <v>卡通枕类</v>
          </cell>
          <cell r="F113">
            <v>17</v>
          </cell>
          <cell r="G113">
            <v>308</v>
          </cell>
        </row>
        <row r="114">
          <cell r="E114" t="str">
            <v>考古盲盒</v>
          </cell>
          <cell r="F114">
            <v>2</v>
          </cell>
          <cell r="G114">
            <v>-6</v>
          </cell>
        </row>
        <row r="115">
          <cell r="E115" t="str">
            <v>靠枕</v>
          </cell>
          <cell r="F115">
            <v>28</v>
          </cell>
          <cell r="G115">
            <v>703</v>
          </cell>
        </row>
        <row r="116">
          <cell r="E116" t="str">
            <v>口红</v>
          </cell>
          <cell r="F116">
            <v>15</v>
          </cell>
          <cell r="G116">
            <v>961</v>
          </cell>
        </row>
        <row r="117">
          <cell r="E117" t="str">
            <v>口气清新剂</v>
          </cell>
          <cell r="F117">
            <v>2</v>
          </cell>
          <cell r="G117">
            <v>100</v>
          </cell>
        </row>
        <row r="118">
          <cell r="E118" t="str">
            <v>蜡烛</v>
          </cell>
          <cell r="F118">
            <v>20</v>
          </cell>
          <cell r="G118">
            <v>761</v>
          </cell>
        </row>
        <row r="119">
          <cell r="E119" t="str">
            <v>蓝牙音箱</v>
          </cell>
          <cell r="F119">
            <v>1</v>
          </cell>
          <cell r="G119">
            <v>-19</v>
          </cell>
        </row>
        <row r="120">
          <cell r="E120" t="str">
            <v>懒人/桌面支架</v>
          </cell>
          <cell r="F120">
            <v>18</v>
          </cell>
          <cell r="G120">
            <v>937</v>
          </cell>
        </row>
        <row r="121">
          <cell r="E121" t="str">
            <v>礼品袋/礼品盒</v>
          </cell>
          <cell r="F121">
            <v>14</v>
          </cell>
          <cell r="G121">
            <v>651</v>
          </cell>
        </row>
        <row r="122">
          <cell r="E122" t="str">
            <v>零钱包</v>
          </cell>
          <cell r="F122">
            <v>19</v>
          </cell>
          <cell r="G122">
            <v>946</v>
          </cell>
        </row>
        <row r="123">
          <cell r="E123" t="str">
            <v>旅行空瓶</v>
          </cell>
          <cell r="F123">
            <v>24</v>
          </cell>
          <cell r="G123">
            <v>869</v>
          </cell>
        </row>
        <row r="124">
          <cell r="E124" t="str">
            <v>旅行配饰</v>
          </cell>
          <cell r="F124">
            <v>1</v>
          </cell>
          <cell r="G124">
            <v>23</v>
          </cell>
        </row>
        <row r="125">
          <cell r="E125" t="str">
            <v>旅行收纳包</v>
          </cell>
          <cell r="F125">
            <v>15</v>
          </cell>
          <cell r="G125">
            <v>671</v>
          </cell>
        </row>
        <row r="126">
          <cell r="E126" t="str">
            <v>旅行套装</v>
          </cell>
          <cell r="F126">
            <v>21</v>
          </cell>
          <cell r="G126">
            <v>955</v>
          </cell>
        </row>
        <row r="127">
          <cell r="E127" t="str">
            <v>旅行系列用品</v>
          </cell>
          <cell r="F127">
            <v>1</v>
          </cell>
          <cell r="G127">
            <v>5</v>
          </cell>
        </row>
        <row r="128">
          <cell r="E128" t="str">
            <v>马克笔</v>
          </cell>
          <cell r="F128">
            <v>6</v>
          </cell>
          <cell r="G128">
            <v>-171</v>
          </cell>
        </row>
        <row r="129">
          <cell r="E129" t="str">
            <v>盲盒摆件</v>
          </cell>
          <cell r="F129">
            <v>45</v>
          </cell>
          <cell r="G129">
            <v>8417</v>
          </cell>
        </row>
        <row r="130">
          <cell r="E130" t="str">
            <v>盲盒挂件</v>
          </cell>
          <cell r="F130">
            <v>2</v>
          </cell>
          <cell r="G130">
            <v>160</v>
          </cell>
        </row>
        <row r="131">
          <cell r="E131" t="str">
            <v>盲盒徽章</v>
          </cell>
          <cell r="F131">
            <v>1</v>
          </cell>
          <cell r="G131">
            <v>10</v>
          </cell>
        </row>
        <row r="132">
          <cell r="E132" t="str">
            <v>盲盒玩具</v>
          </cell>
          <cell r="F132">
            <v>58</v>
          </cell>
          <cell r="G132">
            <v>1728</v>
          </cell>
        </row>
        <row r="133">
          <cell r="E133" t="str">
            <v>毛巾</v>
          </cell>
          <cell r="F133">
            <v>19</v>
          </cell>
          <cell r="G133">
            <v>414</v>
          </cell>
        </row>
        <row r="134">
          <cell r="E134" t="str">
            <v>眉笔</v>
          </cell>
          <cell r="F134">
            <v>19</v>
          </cell>
          <cell r="G134">
            <v>347</v>
          </cell>
        </row>
        <row r="135">
          <cell r="E135" t="str">
            <v>眉刀</v>
          </cell>
          <cell r="F135">
            <v>10</v>
          </cell>
          <cell r="G135">
            <v>632</v>
          </cell>
        </row>
        <row r="136">
          <cell r="E136" t="str">
            <v>眉粉/膏/蜡</v>
          </cell>
          <cell r="F136">
            <v>6</v>
          </cell>
          <cell r="G136">
            <v>48</v>
          </cell>
        </row>
        <row r="137">
          <cell r="E137" t="str">
            <v>眉夹/剪</v>
          </cell>
          <cell r="F137">
            <v>13</v>
          </cell>
          <cell r="G137">
            <v>259</v>
          </cell>
        </row>
        <row r="138">
          <cell r="E138" t="str">
            <v>美甲贴</v>
          </cell>
          <cell r="F138">
            <v>35</v>
          </cell>
          <cell r="G138">
            <v>11</v>
          </cell>
        </row>
        <row r="139">
          <cell r="E139" t="str">
            <v>迷你小风扇</v>
          </cell>
          <cell r="F139">
            <v>9</v>
          </cell>
          <cell r="G139">
            <v>419</v>
          </cell>
        </row>
        <row r="140">
          <cell r="E140" t="str">
            <v>密封袋</v>
          </cell>
          <cell r="F140">
            <v>8</v>
          </cell>
          <cell r="G140">
            <v>194</v>
          </cell>
        </row>
        <row r="141">
          <cell r="E141" t="str">
            <v>棉签</v>
          </cell>
          <cell r="F141">
            <v>10</v>
          </cell>
          <cell r="G141">
            <v>1161</v>
          </cell>
        </row>
        <row r="142">
          <cell r="E142" t="str">
            <v>面膜</v>
          </cell>
          <cell r="F142">
            <v>56</v>
          </cell>
          <cell r="G142">
            <v>4497</v>
          </cell>
        </row>
        <row r="143">
          <cell r="E143" t="str">
            <v>面膜膏</v>
          </cell>
          <cell r="F143">
            <v>2</v>
          </cell>
          <cell r="G143">
            <v>143</v>
          </cell>
        </row>
        <row r="144">
          <cell r="E144" t="str">
            <v>面膜碗</v>
          </cell>
          <cell r="F144">
            <v>1</v>
          </cell>
          <cell r="G144">
            <v>-11</v>
          </cell>
        </row>
        <row r="145">
          <cell r="E145" t="str">
            <v>面霜</v>
          </cell>
          <cell r="F145">
            <v>4</v>
          </cell>
          <cell r="G145">
            <v>426</v>
          </cell>
        </row>
        <row r="146">
          <cell r="E146" t="str">
            <v>沐浴球</v>
          </cell>
          <cell r="F146">
            <v>14</v>
          </cell>
          <cell r="G146">
            <v>766</v>
          </cell>
        </row>
        <row r="147">
          <cell r="E147" t="str">
            <v>男士香水</v>
          </cell>
          <cell r="F147">
            <v>7</v>
          </cell>
          <cell r="G147">
            <v>513</v>
          </cell>
        </row>
        <row r="148">
          <cell r="E148" t="str">
            <v>女士棉拖</v>
          </cell>
          <cell r="F148">
            <v>7</v>
          </cell>
          <cell r="G148">
            <v>431</v>
          </cell>
        </row>
        <row r="149">
          <cell r="E149" t="str">
            <v>女士钱包</v>
          </cell>
          <cell r="F149">
            <v>9</v>
          </cell>
          <cell r="G149">
            <v>233</v>
          </cell>
        </row>
        <row r="150">
          <cell r="E150" t="str">
            <v>女士手套</v>
          </cell>
          <cell r="F150">
            <v>3</v>
          </cell>
          <cell r="G150">
            <v>126</v>
          </cell>
        </row>
        <row r="151">
          <cell r="E151" t="str">
            <v>女士香水</v>
          </cell>
          <cell r="F151">
            <v>27</v>
          </cell>
          <cell r="G151">
            <v>496</v>
          </cell>
        </row>
        <row r="152">
          <cell r="E152" t="str">
            <v>女士浴室拖</v>
          </cell>
          <cell r="F152">
            <v>6</v>
          </cell>
          <cell r="G152">
            <v>735</v>
          </cell>
        </row>
        <row r="153">
          <cell r="E153" t="str">
            <v>排插</v>
          </cell>
          <cell r="F153">
            <v>6</v>
          </cell>
          <cell r="G153">
            <v>240</v>
          </cell>
        </row>
        <row r="154">
          <cell r="E154" t="str">
            <v>苹果数据线</v>
          </cell>
          <cell r="F154">
            <v>13</v>
          </cell>
          <cell r="G154">
            <v>468</v>
          </cell>
        </row>
        <row r="155">
          <cell r="E155" t="str">
            <v>普通玻璃杯</v>
          </cell>
          <cell r="F155">
            <v>1</v>
          </cell>
          <cell r="G155">
            <v>-1</v>
          </cell>
        </row>
        <row r="156">
          <cell r="E156" t="str">
            <v>其他拼装</v>
          </cell>
          <cell r="F156">
            <v>1</v>
          </cell>
          <cell r="G156">
            <v>89</v>
          </cell>
        </row>
        <row r="157">
          <cell r="E157" t="str">
            <v>其他数码配件</v>
          </cell>
          <cell r="F157">
            <v>10</v>
          </cell>
          <cell r="G157">
            <v>980</v>
          </cell>
        </row>
        <row r="158">
          <cell r="E158" t="str">
            <v>其他玩具系列类</v>
          </cell>
          <cell r="F158">
            <v>6</v>
          </cell>
          <cell r="G158">
            <v>412</v>
          </cell>
        </row>
        <row r="159">
          <cell r="E159" t="str">
            <v>其他文具礼品类</v>
          </cell>
          <cell r="F159">
            <v>7</v>
          </cell>
          <cell r="G159">
            <v>-64</v>
          </cell>
        </row>
        <row r="160">
          <cell r="E160" t="str">
            <v>棋牌玩具</v>
          </cell>
          <cell r="F160">
            <v>4</v>
          </cell>
          <cell r="G160">
            <v>34</v>
          </cell>
        </row>
        <row r="161">
          <cell r="E161" t="str">
            <v>签字笔</v>
          </cell>
          <cell r="F161">
            <v>22</v>
          </cell>
          <cell r="G161">
            <v>358</v>
          </cell>
        </row>
        <row r="162">
          <cell r="E162" t="str">
            <v>球类运动</v>
          </cell>
          <cell r="F162">
            <v>2</v>
          </cell>
          <cell r="G162">
            <v>-47</v>
          </cell>
        </row>
        <row r="163">
          <cell r="E163" t="str">
            <v>趣味签字笔</v>
          </cell>
          <cell r="F163">
            <v>17</v>
          </cell>
          <cell r="G163">
            <v>1388</v>
          </cell>
        </row>
        <row r="164">
          <cell r="E164" t="str">
            <v>热血战斗日漫手办</v>
          </cell>
          <cell r="F164">
            <v>1</v>
          </cell>
          <cell r="G164">
            <v>4</v>
          </cell>
        </row>
        <row r="165">
          <cell r="E165" t="str">
            <v>乳液</v>
          </cell>
          <cell r="F165">
            <v>5</v>
          </cell>
          <cell r="G165">
            <v>148</v>
          </cell>
        </row>
        <row r="166">
          <cell r="E166" t="str">
            <v>腮红</v>
          </cell>
          <cell r="F166">
            <v>16</v>
          </cell>
          <cell r="G166">
            <v>319</v>
          </cell>
        </row>
        <row r="167">
          <cell r="E167" t="str">
            <v>散粉/蜜粉</v>
          </cell>
          <cell r="F167">
            <v>3</v>
          </cell>
          <cell r="G167">
            <v>9</v>
          </cell>
        </row>
        <row r="168">
          <cell r="E168" t="str">
            <v>沙滩玩具</v>
          </cell>
          <cell r="F168">
            <v>1</v>
          </cell>
          <cell r="G168">
            <v>16</v>
          </cell>
        </row>
        <row r="169">
          <cell r="E169" t="str">
            <v>湿厕纸</v>
          </cell>
          <cell r="F169">
            <v>2</v>
          </cell>
          <cell r="G169">
            <v>39</v>
          </cell>
        </row>
        <row r="170">
          <cell r="E170" t="str">
            <v>湿纸巾</v>
          </cell>
          <cell r="F170">
            <v>17</v>
          </cell>
          <cell r="G170">
            <v>839</v>
          </cell>
        </row>
        <row r="171">
          <cell r="E171" t="str">
            <v>时尚IP袜</v>
          </cell>
          <cell r="F171">
            <v>75</v>
          </cell>
          <cell r="G171">
            <v>4716</v>
          </cell>
        </row>
        <row r="172">
          <cell r="E172" t="str">
            <v>时尚发夹</v>
          </cell>
          <cell r="F172">
            <v>46</v>
          </cell>
          <cell r="G172">
            <v>4154</v>
          </cell>
        </row>
        <row r="173">
          <cell r="E173" t="str">
            <v>时尚挂饰</v>
          </cell>
          <cell r="F173">
            <v>127</v>
          </cell>
          <cell r="G173">
            <v>10386</v>
          </cell>
        </row>
        <row r="174">
          <cell r="E174" t="str">
            <v>时尚帽</v>
          </cell>
          <cell r="F174">
            <v>6</v>
          </cell>
          <cell r="G174">
            <v>265</v>
          </cell>
        </row>
        <row r="175">
          <cell r="E175" t="str">
            <v>时尚头箍</v>
          </cell>
          <cell r="F175">
            <v>32</v>
          </cell>
          <cell r="G175">
            <v>1698</v>
          </cell>
        </row>
        <row r="176">
          <cell r="E176" t="str">
            <v>时尚拖鞋</v>
          </cell>
          <cell r="F176">
            <v>37</v>
          </cell>
          <cell r="G176">
            <v>1827</v>
          </cell>
        </row>
        <row r="177">
          <cell r="E177" t="str">
            <v>时尚袜</v>
          </cell>
          <cell r="F177">
            <v>53</v>
          </cell>
          <cell r="G177">
            <v>2211</v>
          </cell>
        </row>
        <row r="178">
          <cell r="E178" t="str">
            <v>时尚橡皮筋</v>
          </cell>
          <cell r="F178">
            <v>7</v>
          </cell>
          <cell r="G178">
            <v>763</v>
          </cell>
        </row>
        <row r="179">
          <cell r="E179" t="str">
            <v>时尚爪夹</v>
          </cell>
          <cell r="F179">
            <v>18</v>
          </cell>
          <cell r="G179">
            <v>1929</v>
          </cell>
        </row>
        <row r="180">
          <cell r="E180" t="str">
            <v>手动剃刀</v>
          </cell>
          <cell r="F180">
            <v>14</v>
          </cell>
          <cell r="G180">
            <v>1491</v>
          </cell>
        </row>
        <row r="181">
          <cell r="E181" t="str">
            <v>手机挂饰</v>
          </cell>
          <cell r="F181">
            <v>7</v>
          </cell>
          <cell r="G181">
            <v>200</v>
          </cell>
        </row>
        <row r="182">
          <cell r="E182" t="str">
            <v>手膜</v>
          </cell>
          <cell r="F182">
            <v>4</v>
          </cell>
          <cell r="G182">
            <v>173</v>
          </cell>
        </row>
        <row r="183">
          <cell r="E183" t="str">
            <v>手霜</v>
          </cell>
          <cell r="F183">
            <v>37</v>
          </cell>
          <cell r="G183">
            <v>1428</v>
          </cell>
        </row>
        <row r="184">
          <cell r="E184" t="str">
            <v>手提包</v>
          </cell>
          <cell r="F184">
            <v>13</v>
          </cell>
          <cell r="G184">
            <v>412</v>
          </cell>
        </row>
        <row r="185">
          <cell r="E185" t="str">
            <v>梳子</v>
          </cell>
          <cell r="F185">
            <v>83</v>
          </cell>
          <cell r="G185">
            <v>6062</v>
          </cell>
        </row>
        <row r="186">
          <cell r="E186" t="str">
            <v>鼠标</v>
          </cell>
          <cell r="F186">
            <v>4</v>
          </cell>
          <cell r="G186">
            <v>309</v>
          </cell>
        </row>
        <row r="187">
          <cell r="E187" t="str">
            <v>鼠标垫</v>
          </cell>
          <cell r="F187">
            <v>6</v>
          </cell>
          <cell r="G187">
            <v>323</v>
          </cell>
        </row>
        <row r="188">
          <cell r="E188" t="str">
            <v>束发带</v>
          </cell>
          <cell r="F188">
            <v>35</v>
          </cell>
          <cell r="G188">
            <v>3066</v>
          </cell>
        </row>
        <row r="189">
          <cell r="E189" t="str">
            <v>数码贴膜</v>
          </cell>
          <cell r="F189">
            <v>4</v>
          </cell>
          <cell r="G189">
            <v>-14</v>
          </cell>
        </row>
        <row r="190">
          <cell r="E190" t="str">
            <v>双肩包</v>
          </cell>
          <cell r="F190">
            <v>16</v>
          </cell>
          <cell r="G190">
            <v>491</v>
          </cell>
        </row>
        <row r="191">
          <cell r="E191" t="str">
            <v>塑料杯</v>
          </cell>
          <cell r="F191">
            <v>59</v>
          </cell>
          <cell r="G191">
            <v>3037</v>
          </cell>
        </row>
        <row r="192">
          <cell r="E192" t="str">
            <v>塑料玩具</v>
          </cell>
          <cell r="F192">
            <v>67</v>
          </cell>
          <cell r="G192">
            <v>1986</v>
          </cell>
        </row>
        <row r="193">
          <cell r="E193" t="str">
            <v>随身镜</v>
          </cell>
          <cell r="F193">
            <v>36</v>
          </cell>
          <cell r="G193">
            <v>2328</v>
          </cell>
        </row>
        <row r="194">
          <cell r="E194" t="str">
            <v>他牌海味零食</v>
          </cell>
          <cell r="F194">
            <v>1</v>
          </cell>
          <cell r="G194">
            <v>104</v>
          </cell>
        </row>
        <row r="195">
          <cell r="E195" t="str">
            <v>他牌饮料</v>
          </cell>
          <cell r="F195">
            <v>3</v>
          </cell>
          <cell r="G195">
            <v>11</v>
          </cell>
        </row>
        <row r="196">
          <cell r="E196" t="str">
            <v>台灯</v>
          </cell>
          <cell r="F196">
            <v>5</v>
          </cell>
          <cell r="G196">
            <v>369</v>
          </cell>
        </row>
        <row r="197">
          <cell r="E197" t="str">
            <v>台镜</v>
          </cell>
          <cell r="F197">
            <v>20</v>
          </cell>
          <cell r="G197">
            <v>1988</v>
          </cell>
        </row>
        <row r="198">
          <cell r="E198" t="str">
            <v>太阳镜</v>
          </cell>
          <cell r="F198">
            <v>41</v>
          </cell>
          <cell r="G198">
            <v>2316</v>
          </cell>
        </row>
        <row r="199">
          <cell r="E199" t="str">
            <v>糖果</v>
          </cell>
          <cell r="F199">
            <v>73</v>
          </cell>
          <cell r="G199">
            <v>6877</v>
          </cell>
        </row>
        <row r="200">
          <cell r="E200" t="str">
            <v>陶瓷杯</v>
          </cell>
          <cell r="F200">
            <v>20</v>
          </cell>
          <cell r="G200">
            <v>634</v>
          </cell>
        </row>
        <row r="201">
          <cell r="E201" t="str">
            <v>铁艺收纳</v>
          </cell>
          <cell r="F201">
            <v>3</v>
          </cell>
          <cell r="G201">
            <v>184</v>
          </cell>
        </row>
        <row r="202">
          <cell r="E202" t="str">
            <v>头戴蓝牙耳机</v>
          </cell>
          <cell r="F202">
            <v>2</v>
          </cell>
          <cell r="G202">
            <v>-18</v>
          </cell>
        </row>
        <row r="203">
          <cell r="E203" t="str">
            <v>头戴有线耳机</v>
          </cell>
          <cell r="F203">
            <v>2</v>
          </cell>
          <cell r="G203">
            <v>-34</v>
          </cell>
        </row>
        <row r="204">
          <cell r="E204" t="str">
            <v>头扎</v>
          </cell>
          <cell r="F204">
            <v>78</v>
          </cell>
          <cell r="G204">
            <v>8427</v>
          </cell>
        </row>
        <row r="205">
          <cell r="E205" t="str">
            <v>涂色产品</v>
          </cell>
          <cell r="F205">
            <v>23</v>
          </cell>
          <cell r="G205">
            <v>1164</v>
          </cell>
        </row>
        <row r="206">
          <cell r="E206" t="str">
            <v>脱毛器</v>
          </cell>
          <cell r="F206">
            <v>1</v>
          </cell>
          <cell r="G206">
            <v>5</v>
          </cell>
        </row>
        <row r="207">
          <cell r="E207" t="str">
            <v>娃娃玩具</v>
          </cell>
          <cell r="F207">
            <v>20</v>
          </cell>
          <cell r="G207">
            <v>-22</v>
          </cell>
        </row>
        <row r="208">
          <cell r="E208" t="str">
            <v>外采盲盒</v>
          </cell>
          <cell r="F208">
            <v>7</v>
          </cell>
          <cell r="G208">
            <v>866</v>
          </cell>
        </row>
        <row r="209">
          <cell r="E209" t="str">
            <v>玩偶挂饰</v>
          </cell>
          <cell r="F209">
            <v>72</v>
          </cell>
          <cell r="G209">
            <v>4654</v>
          </cell>
        </row>
        <row r="210">
          <cell r="E210" t="str">
            <v>碗、碟、盘</v>
          </cell>
          <cell r="F210">
            <v>4</v>
          </cell>
          <cell r="G210">
            <v>23</v>
          </cell>
        </row>
        <row r="211">
          <cell r="E211" t="str">
            <v>卫生巾</v>
          </cell>
          <cell r="F211">
            <v>8</v>
          </cell>
          <cell r="G211">
            <v>388</v>
          </cell>
        </row>
        <row r="212">
          <cell r="E212" t="str">
            <v>文具收纳</v>
          </cell>
          <cell r="F212">
            <v>5</v>
          </cell>
          <cell r="G212">
            <v>148</v>
          </cell>
        </row>
        <row r="213">
          <cell r="E213" t="str">
            <v>五金工具</v>
          </cell>
          <cell r="F213">
            <v>3</v>
          </cell>
          <cell r="G213">
            <v>176</v>
          </cell>
        </row>
        <row r="214">
          <cell r="E214" t="str">
            <v>吸管</v>
          </cell>
          <cell r="F214">
            <v>3</v>
          </cell>
          <cell r="G214">
            <v>126</v>
          </cell>
        </row>
        <row r="215">
          <cell r="E215" t="str">
            <v>吸油纸/膜</v>
          </cell>
          <cell r="F215">
            <v>3</v>
          </cell>
          <cell r="G215">
            <v>247</v>
          </cell>
        </row>
        <row r="216">
          <cell r="E216" t="str">
            <v>洗发水</v>
          </cell>
          <cell r="F216">
            <v>10</v>
          </cell>
          <cell r="G216">
            <v>400</v>
          </cell>
        </row>
        <row r="217">
          <cell r="E217" t="str">
            <v>洗甲水/卸甲巾</v>
          </cell>
          <cell r="F217">
            <v>1</v>
          </cell>
          <cell r="G217">
            <v>9</v>
          </cell>
        </row>
        <row r="218">
          <cell r="E218" t="str">
            <v>洗脸巾</v>
          </cell>
          <cell r="F218">
            <v>5</v>
          </cell>
          <cell r="G218">
            <v>406</v>
          </cell>
        </row>
        <row r="219">
          <cell r="E219" t="str">
            <v>洗脸扑</v>
          </cell>
          <cell r="F219">
            <v>4</v>
          </cell>
          <cell r="G219">
            <v>204</v>
          </cell>
        </row>
        <row r="220">
          <cell r="E220" t="str">
            <v>洗脸刷</v>
          </cell>
          <cell r="F220">
            <v>3</v>
          </cell>
          <cell r="G220">
            <v>111</v>
          </cell>
        </row>
        <row r="221">
          <cell r="E221" t="str">
            <v>洗脸仪</v>
          </cell>
          <cell r="F221">
            <v>5</v>
          </cell>
          <cell r="G221">
            <v>255</v>
          </cell>
        </row>
        <row r="222">
          <cell r="E222" t="str">
            <v>洗衣袋</v>
          </cell>
          <cell r="F222">
            <v>2</v>
          </cell>
          <cell r="G222">
            <v>95</v>
          </cell>
        </row>
        <row r="223">
          <cell r="E223" t="str">
            <v>线圈本</v>
          </cell>
          <cell r="F223">
            <v>34</v>
          </cell>
          <cell r="G223">
            <v>1212</v>
          </cell>
        </row>
        <row r="224">
          <cell r="E224" t="str">
            <v>香包</v>
          </cell>
          <cell r="F224">
            <v>4</v>
          </cell>
          <cell r="G224">
            <v>165</v>
          </cell>
        </row>
        <row r="225">
          <cell r="E225" t="str">
            <v>香体/走珠</v>
          </cell>
          <cell r="F225">
            <v>2</v>
          </cell>
          <cell r="G225">
            <v>132</v>
          </cell>
        </row>
        <row r="226">
          <cell r="E226" t="str">
            <v>香薰</v>
          </cell>
          <cell r="F226">
            <v>36</v>
          </cell>
          <cell r="G226">
            <v>2071</v>
          </cell>
        </row>
        <row r="227">
          <cell r="E227" t="str">
            <v>项链</v>
          </cell>
          <cell r="F227">
            <v>1</v>
          </cell>
          <cell r="G227">
            <v>21</v>
          </cell>
        </row>
        <row r="228">
          <cell r="E228" t="str">
            <v>小夜灯</v>
          </cell>
          <cell r="F228">
            <v>23</v>
          </cell>
          <cell r="G228">
            <v>3759</v>
          </cell>
        </row>
        <row r="229">
          <cell r="E229" t="str">
            <v>斜挎包</v>
          </cell>
          <cell r="F229">
            <v>26</v>
          </cell>
          <cell r="G229">
            <v>1337</v>
          </cell>
        </row>
        <row r="230">
          <cell r="E230" t="str">
            <v>卸妆巾</v>
          </cell>
          <cell r="F230">
            <v>19</v>
          </cell>
          <cell r="G230">
            <v>659</v>
          </cell>
        </row>
        <row r="231">
          <cell r="E231" t="str">
            <v>卸妆水/油</v>
          </cell>
          <cell r="F231">
            <v>2</v>
          </cell>
          <cell r="G231">
            <v>103</v>
          </cell>
        </row>
        <row r="232">
          <cell r="E232" t="str">
            <v>休闲毯</v>
          </cell>
          <cell r="F232">
            <v>6</v>
          </cell>
          <cell r="G232">
            <v>104</v>
          </cell>
        </row>
        <row r="233">
          <cell r="E233" t="str">
            <v>修甲工具</v>
          </cell>
          <cell r="F233">
            <v>26</v>
          </cell>
          <cell r="G233">
            <v>1711</v>
          </cell>
        </row>
        <row r="234">
          <cell r="E234" t="str">
            <v>鸭夹</v>
          </cell>
          <cell r="F234">
            <v>1</v>
          </cell>
          <cell r="G234">
            <v>-1</v>
          </cell>
        </row>
        <row r="235">
          <cell r="E235" t="str">
            <v>牙刷</v>
          </cell>
          <cell r="F235">
            <v>7</v>
          </cell>
          <cell r="G235">
            <v>479</v>
          </cell>
        </row>
        <row r="236">
          <cell r="E236" t="str">
            <v>牙线</v>
          </cell>
          <cell r="F236">
            <v>5</v>
          </cell>
          <cell r="G236">
            <v>291</v>
          </cell>
        </row>
        <row r="237">
          <cell r="E237" t="str">
            <v>眼膜</v>
          </cell>
          <cell r="F237">
            <v>1</v>
          </cell>
          <cell r="G237">
            <v>16</v>
          </cell>
        </row>
        <row r="238">
          <cell r="E238" t="str">
            <v>眼线笔/液</v>
          </cell>
          <cell r="F238">
            <v>24</v>
          </cell>
          <cell r="G238">
            <v>1039</v>
          </cell>
        </row>
        <row r="239">
          <cell r="E239" t="str">
            <v>眼线膏</v>
          </cell>
          <cell r="F239">
            <v>10</v>
          </cell>
          <cell r="G239">
            <v>203</v>
          </cell>
        </row>
        <row r="240">
          <cell r="E240" t="str">
            <v>眼线液</v>
          </cell>
          <cell r="F240">
            <v>6</v>
          </cell>
          <cell r="G240">
            <v>293</v>
          </cell>
        </row>
        <row r="241">
          <cell r="E241" t="str">
            <v>眼影</v>
          </cell>
          <cell r="F241">
            <v>19</v>
          </cell>
          <cell r="G241">
            <v>171</v>
          </cell>
        </row>
        <row r="242">
          <cell r="E242" t="str">
            <v>眼影液</v>
          </cell>
          <cell r="F242">
            <v>3</v>
          </cell>
          <cell r="G242">
            <v>150</v>
          </cell>
        </row>
        <row r="243">
          <cell r="E243" t="str">
            <v>液体口红</v>
          </cell>
          <cell r="F243">
            <v>17</v>
          </cell>
          <cell r="G243">
            <v>936</v>
          </cell>
        </row>
        <row r="244">
          <cell r="E244" t="str">
            <v>一次性橡皮筋</v>
          </cell>
          <cell r="F244">
            <v>8</v>
          </cell>
          <cell r="G244">
            <v>408</v>
          </cell>
        </row>
        <row r="245">
          <cell r="E245" t="str">
            <v>移动电源</v>
          </cell>
          <cell r="F245">
            <v>17</v>
          </cell>
          <cell r="G245">
            <v>572</v>
          </cell>
        </row>
        <row r="246">
          <cell r="E246" t="str">
            <v>抑菌消毒系列</v>
          </cell>
          <cell r="F246">
            <v>1</v>
          </cell>
          <cell r="G246">
            <v>18</v>
          </cell>
        </row>
        <row r="247">
          <cell r="E247" t="str">
            <v>益智玩具</v>
          </cell>
          <cell r="F247">
            <v>2</v>
          </cell>
          <cell r="G247">
            <v>99</v>
          </cell>
        </row>
        <row r="248">
          <cell r="E248" t="str">
            <v>饮料/饮品</v>
          </cell>
          <cell r="F248">
            <v>71</v>
          </cell>
          <cell r="G248">
            <v>4851</v>
          </cell>
        </row>
        <row r="249">
          <cell r="E249" t="str">
            <v>游戏周边</v>
          </cell>
          <cell r="F249">
            <v>4</v>
          </cell>
          <cell r="G249">
            <v>82</v>
          </cell>
        </row>
        <row r="250">
          <cell r="E250" t="str">
            <v>浴巾</v>
          </cell>
          <cell r="F250">
            <v>8</v>
          </cell>
          <cell r="G250">
            <v>317</v>
          </cell>
        </row>
        <row r="251">
          <cell r="E251" t="str">
            <v>浴帽</v>
          </cell>
          <cell r="F251">
            <v>3</v>
          </cell>
          <cell r="G251">
            <v>200</v>
          </cell>
        </row>
        <row r="252">
          <cell r="E252" t="str">
            <v>浴室用品</v>
          </cell>
          <cell r="F252">
            <v>21</v>
          </cell>
          <cell r="G252">
            <v>480</v>
          </cell>
        </row>
        <row r="253">
          <cell r="E253" t="str">
            <v>浴盐</v>
          </cell>
          <cell r="F253">
            <v>5</v>
          </cell>
          <cell r="G253">
            <v>275</v>
          </cell>
        </row>
        <row r="254">
          <cell r="E254" t="str">
            <v>杂物收纳</v>
          </cell>
          <cell r="F254">
            <v>10</v>
          </cell>
          <cell r="G254">
            <v>782</v>
          </cell>
        </row>
        <row r="255">
          <cell r="E255" t="str">
            <v>赠品</v>
          </cell>
          <cell r="F255">
            <v>2</v>
          </cell>
          <cell r="G255">
            <v>-768</v>
          </cell>
        </row>
        <row r="256">
          <cell r="E256" t="str">
            <v>粘毛器</v>
          </cell>
          <cell r="F256">
            <v>5</v>
          </cell>
          <cell r="G256">
            <v>607</v>
          </cell>
        </row>
        <row r="257">
          <cell r="E257" t="str">
            <v>长柄伞</v>
          </cell>
          <cell r="F257">
            <v>8</v>
          </cell>
          <cell r="G257">
            <v>494</v>
          </cell>
        </row>
        <row r="258">
          <cell r="E258" t="str">
            <v>遮痘贴</v>
          </cell>
          <cell r="F258">
            <v>2</v>
          </cell>
          <cell r="G258">
            <v>548</v>
          </cell>
        </row>
        <row r="259">
          <cell r="E259" t="str">
            <v>折叠收纳包</v>
          </cell>
          <cell r="F259">
            <v>1</v>
          </cell>
          <cell r="G259">
            <v>36</v>
          </cell>
        </row>
        <row r="260">
          <cell r="E260" t="str">
            <v>蒸汽眼罩</v>
          </cell>
          <cell r="F260">
            <v>6</v>
          </cell>
          <cell r="G260">
            <v>595</v>
          </cell>
        </row>
        <row r="261">
          <cell r="E261" t="str">
            <v>纸巾</v>
          </cell>
          <cell r="F261">
            <v>12</v>
          </cell>
          <cell r="G261">
            <v>5036</v>
          </cell>
        </row>
        <row r="262">
          <cell r="E262" t="str">
            <v>指环支架</v>
          </cell>
          <cell r="F262">
            <v>6</v>
          </cell>
          <cell r="G262">
            <v>177</v>
          </cell>
        </row>
        <row r="263">
          <cell r="E263" t="str">
            <v>指甲油</v>
          </cell>
          <cell r="F263">
            <v>36</v>
          </cell>
          <cell r="G263">
            <v>1542</v>
          </cell>
        </row>
        <row r="264">
          <cell r="E264" t="str">
            <v>妆前/隔离</v>
          </cell>
          <cell r="F264">
            <v>6</v>
          </cell>
          <cell r="G264">
            <v>171</v>
          </cell>
        </row>
        <row r="265">
          <cell r="E265" t="str">
            <v>装材购物袋</v>
          </cell>
          <cell r="F265">
            <v>5</v>
          </cell>
          <cell r="G265">
            <v>26876</v>
          </cell>
        </row>
        <row r="266">
          <cell r="E266" t="str">
            <v>桌面收纳</v>
          </cell>
          <cell r="F266">
            <v>47</v>
          </cell>
          <cell r="G266">
            <v>2531</v>
          </cell>
        </row>
        <row r="267">
          <cell r="E267" t="str">
            <v>自动伞</v>
          </cell>
          <cell r="F267">
            <v>4</v>
          </cell>
          <cell r="G267">
            <v>132</v>
          </cell>
        </row>
        <row r="268">
          <cell r="E268" t="str">
            <v>足膜</v>
          </cell>
          <cell r="F268">
            <v>5</v>
          </cell>
          <cell r="G268">
            <v>119</v>
          </cell>
        </row>
        <row r="269">
          <cell r="E269" t="str">
            <v>座垫</v>
          </cell>
          <cell r="F269">
            <v>9</v>
          </cell>
          <cell r="G269">
            <v>305</v>
          </cell>
        </row>
        <row r="270">
          <cell r="E270" t="str">
            <v>Grand Total</v>
          </cell>
          <cell r="F270">
            <v>4371</v>
          </cell>
          <cell r="G270">
            <v>296971</v>
          </cell>
        </row>
      </sheetData>
      <sheetData sheetId="1">
        <row r="2">
          <cell r="A2" t="str">
            <v>2011898610101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heet3"/>
      <sheetName val="Sheet1"/>
      <sheetName val="Sheet2"/>
    </sheetNames>
    <sheetDataSet>
      <sheetData sheetId="0">
        <row r="2">
          <cell r="E2" t="str">
            <v>DIY拼图</v>
          </cell>
          <cell r="F2">
            <v>1</v>
          </cell>
          <cell r="G2">
            <v>102</v>
          </cell>
        </row>
        <row r="3">
          <cell r="E3" t="str">
            <v>IP时尚发饰</v>
          </cell>
          <cell r="F3">
            <v>3</v>
          </cell>
          <cell r="G3">
            <v>1770</v>
          </cell>
        </row>
        <row r="4">
          <cell r="E4" t="str">
            <v>TWS蓝牙耳机</v>
          </cell>
          <cell r="F4">
            <v>2</v>
          </cell>
          <cell r="G4">
            <v>1260</v>
          </cell>
        </row>
        <row r="5">
          <cell r="E5" t="str">
            <v>Type-C/苹果头入耳式耳机</v>
          </cell>
          <cell r="F5">
            <v>1</v>
          </cell>
          <cell r="G5">
            <v>168</v>
          </cell>
        </row>
        <row r="6">
          <cell r="E6" t="str">
            <v>Type-C数据线</v>
          </cell>
          <cell r="F6">
            <v>7</v>
          </cell>
          <cell r="G6">
            <v>6498</v>
          </cell>
        </row>
        <row r="7">
          <cell r="E7" t="str">
            <v>U型枕</v>
          </cell>
          <cell r="F7">
            <v>18</v>
          </cell>
          <cell r="G7">
            <v>22179</v>
          </cell>
        </row>
        <row r="8">
          <cell r="E8" t="str">
            <v>按摩器</v>
          </cell>
          <cell r="F8">
            <v>5</v>
          </cell>
          <cell r="G8">
            <v>4248</v>
          </cell>
        </row>
        <row r="9">
          <cell r="E9" t="str">
            <v>摆件</v>
          </cell>
          <cell r="F9">
            <v>4</v>
          </cell>
          <cell r="G9">
            <v>3744</v>
          </cell>
        </row>
        <row r="10">
          <cell r="E10" t="str">
            <v>版权公仔</v>
          </cell>
          <cell r="F10">
            <v>33</v>
          </cell>
          <cell r="G10">
            <v>51199</v>
          </cell>
        </row>
        <row r="11">
          <cell r="E11" t="str">
            <v>办公文具</v>
          </cell>
          <cell r="F11">
            <v>38</v>
          </cell>
          <cell r="G11">
            <v>24222</v>
          </cell>
        </row>
        <row r="12">
          <cell r="E12" t="str">
            <v>棒球帽</v>
          </cell>
          <cell r="F12">
            <v>7</v>
          </cell>
          <cell r="G12">
            <v>5235</v>
          </cell>
        </row>
        <row r="13">
          <cell r="E13" t="str">
            <v>包装纸</v>
          </cell>
          <cell r="F13">
            <v>1</v>
          </cell>
          <cell r="G13">
            <v>168</v>
          </cell>
        </row>
        <row r="14">
          <cell r="E14" t="str">
            <v>保鲜盒</v>
          </cell>
          <cell r="F14">
            <v>4</v>
          </cell>
          <cell r="G14">
            <v>2442</v>
          </cell>
        </row>
        <row r="15">
          <cell r="E15" t="str">
            <v>便当袋</v>
          </cell>
          <cell r="F15">
            <v>12</v>
          </cell>
          <cell r="G15">
            <v>10008</v>
          </cell>
        </row>
        <row r="16">
          <cell r="E16" t="str">
            <v>便当盒</v>
          </cell>
          <cell r="F16">
            <v>3</v>
          </cell>
          <cell r="G16">
            <v>1608</v>
          </cell>
        </row>
        <row r="17">
          <cell r="E17" t="str">
            <v>冰袋</v>
          </cell>
          <cell r="F17">
            <v>2</v>
          </cell>
          <cell r="G17">
            <v>756</v>
          </cell>
        </row>
        <row r="18">
          <cell r="E18" t="str">
            <v>冰格/模</v>
          </cell>
          <cell r="F18">
            <v>1</v>
          </cell>
          <cell r="G18">
            <v>492</v>
          </cell>
        </row>
        <row r="19">
          <cell r="E19" t="str">
            <v>饼干/糕点/膨化</v>
          </cell>
          <cell r="F19">
            <v>1</v>
          </cell>
          <cell r="G19">
            <v>660</v>
          </cell>
        </row>
        <row r="20">
          <cell r="E20" t="str">
            <v>布艺收纳</v>
          </cell>
          <cell r="F20">
            <v>8</v>
          </cell>
          <cell r="G20">
            <v>4386</v>
          </cell>
        </row>
        <row r="21">
          <cell r="E21" t="str">
            <v>擦手巾</v>
          </cell>
          <cell r="F21">
            <v>5</v>
          </cell>
          <cell r="G21">
            <v>2186</v>
          </cell>
        </row>
        <row r="22">
          <cell r="E22" t="str">
            <v>彩泥</v>
          </cell>
          <cell r="F22">
            <v>1</v>
          </cell>
          <cell r="G22">
            <v>804</v>
          </cell>
        </row>
        <row r="23">
          <cell r="E23" t="str">
            <v>彩色画笔</v>
          </cell>
          <cell r="F23">
            <v>3</v>
          </cell>
          <cell r="G23">
            <v>1242</v>
          </cell>
        </row>
        <row r="24">
          <cell r="E24" t="str">
            <v>餐具套装</v>
          </cell>
          <cell r="F24">
            <v>3</v>
          </cell>
          <cell r="G24">
            <v>1140</v>
          </cell>
        </row>
        <row r="25">
          <cell r="E25" t="str">
            <v>常规公仔</v>
          </cell>
          <cell r="F25">
            <v>136</v>
          </cell>
          <cell r="G25">
            <v>210503</v>
          </cell>
        </row>
        <row r="26">
          <cell r="E26" t="str">
            <v>常规眼罩</v>
          </cell>
          <cell r="F26">
            <v>1</v>
          </cell>
          <cell r="G26">
            <v>240</v>
          </cell>
        </row>
        <row r="27">
          <cell r="E27" t="str">
            <v>车线本</v>
          </cell>
          <cell r="F27">
            <v>6</v>
          </cell>
          <cell r="G27">
            <v>7872</v>
          </cell>
        </row>
        <row r="28">
          <cell r="E28" t="str">
            <v>车载香薰</v>
          </cell>
          <cell r="F28">
            <v>3</v>
          </cell>
          <cell r="G28">
            <v>942</v>
          </cell>
        </row>
        <row r="29">
          <cell r="E29" t="str">
            <v>车载支架</v>
          </cell>
          <cell r="F29">
            <v>4</v>
          </cell>
          <cell r="G29">
            <v>4488</v>
          </cell>
        </row>
        <row r="30">
          <cell r="E30" t="str">
            <v>充电器</v>
          </cell>
          <cell r="F30">
            <v>3</v>
          </cell>
          <cell r="G30">
            <v>4068</v>
          </cell>
        </row>
        <row r="31">
          <cell r="E31" t="str">
            <v>除臭剂</v>
          </cell>
          <cell r="F31">
            <v>8</v>
          </cell>
          <cell r="G31">
            <v>4524</v>
          </cell>
        </row>
        <row r="32">
          <cell r="E32" t="str">
            <v>创意DIY</v>
          </cell>
          <cell r="F32">
            <v>30</v>
          </cell>
          <cell r="G32">
            <v>33969</v>
          </cell>
        </row>
        <row r="33">
          <cell r="E33" t="str">
            <v>单肩包</v>
          </cell>
          <cell r="F33">
            <v>3</v>
          </cell>
          <cell r="G33">
            <v>2856</v>
          </cell>
        </row>
        <row r="34">
          <cell r="E34" t="str">
            <v>地垫</v>
          </cell>
          <cell r="F34">
            <v>1</v>
          </cell>
          <cell r="G34">
            <v>993</v>
          </cell>
        </row>
        <row r="35">
          <cell r="E35" t="str">
            <v>电池</v>
          </cell>
          <cell r="F35">
            <v>2</v>
          </cell>
          <cell r="G35">
            <v>2880</v>
          </cell>
        </row>
        <row r="36">
          <cell r="E36" t="str">
            <v>电动按摩仪</v>
          </cell>
          <cell r="F36">
            <v>1</v>
          </cell>
          <cell r="G36">
            <v>606</v>
          </cell>
        </row>
        <row r="37">
          <cell r="E37" t="str">
            <v>电话圈</v>
          </cell>
          <cell r="F37">
            <v>14</v>
          </cell>
          <cell r="G37">
            <v>9366</v>
          </cell>
        </row>
        <row r="38">
          <cell r="E38" t="str">
            <v>儿童发夹</v>
          </cell>
          <cell r="F38">
            <v>38</v>
          </cell>
          <cell r="G38">
            <v>33378</v>
          </cell>
        </row>
        <row r="39">
          <cell r="E39" t="str">
            <v>儿童皮筋</v>
          </cell>
          <cell r="F39">
            <v>10</v>
          </cell>
          <cell r="G39">
            <v>6822</v>
          </cell>
        </row>
        <row r="40">
          <cell r="E40" t="str">
            <v>儿童手表</v>
          </cell>
          <cell r="F40">
            <v>1</v>
          </cell>
          <cell r="G40">
            <v>960</v>
          </cell>
        </row>
        <row r="41">
          <cell r="E41" t="str">
            <v>儿童手套</v>
          </cell>
          <cell r="F41">
            <v>2</v>
          </cell>
          <cell r="G41">
            <v>660</v>
          </cell>
        </row>
        <row r="42">
          <cell r="E42" t="str">
            <v>儿童套装</v>
          </cell>
          <cell r="F42">
            <v>18</v>
          </cell>
          <cell r="G42">
            <v>16158</v>
          </cell>
        </row>
        <row r="43">
          <cell r="E43" t="str">
            <v>儿童袜</v>
          </cell>
          <cell r="F43">
            <v>4</v>
          </cell>
          <cell r="G43">
            <v>840</v>
          </cell>
        </row>
        <row r="44">
          <cell r="E44" t="str">
            <v>耳挖</v>
          </cell>
          <cell r="F44">
            <v>1</v>
          </cell>
          <cell r="G44">
            <v>864</v>
          </cell>
        </row>
        <row r="45">
          <cell r="E45" t="str">
            <v>防晒伞</v>
          </cell>
          <cell r="F45">
            <v>1</v>
          </cell>
          <cell r="G45">
            <v>1584</v>
          </cell>
        </row>
        <row r="46">
          <cell r="E46" t="str">
            <v>缝纫</v>
          </cell>
          <cell r="F46">
            <v>3</v>
          </cell>
          <cell r="G46">
            <v>3504</v>
          </cell>
        </row>
        <row r="47">
          <cell r="E47" t="str">
            <v>干发巾</v>
          </cell>
          <cell r="F47">
            <v>3</v>
          </cell>
          <cell r="G47">
            <v>3354</v>
          </cell>
        </row>
        <row r="48">
          <cell r="E48" t="str">
            <v>钢杯/咖啡杯</v>
          </cell>
          <cell r="F48">
            <v>3</v>
          </cell>
          <cell r="G48">
            <v>2570</v>
          </cell>
        </row>
        <row r="49">
          <cell r="E49" t="str">
            <v>高硼玻璃杯</v>
          </cell>
          <cell r="F49">
            <v>2</v>
          </cell>
          <cell r="G49">
            <v>1476</v>
          </cell>
        </row>
        <row r="50">
          <cell r="E50" t="str">
            <v>购物袋</v>
          </cell>
          <cell r="F50">
            <v>2</v>
          </cell>
          <cell r="G50">
            <v>510</v>
          </cell>
        </row>
        <row r="51">
          <cell r="E51" t="str">
            <v>挂钩</v>
          </cell>
          <cell r="F51">
            <v>9</v>
          </cell>
          <cell r="G51">
            <v>6444</v>
          </cell>
        </row>
        <row r="52">
          <cell r="E52" t="str">
            <v>惯性玩具</v>
          </cell>
          <cell r="F52">
            <v>3</v>
          </cell>
          <cell r="G52">
            <v>2808</v>
          </cell>
        </row>
        <row r="53">
          <cell r="E53" t="str">
            <v>护唇膏</v>
          </cell>
          <cell r="F53">
            <v>9</v>
          </cell>
          <cell r="G53">
            <v>10584</v>
          </cell>
        </row>
        <row r="54">
          <cell r="E54" t="str">
            <v>化妆包</v>
          </cell>
          <cell r="F54">
            <v>33</v>
          </cell>
          <cell r="G54">
            <v>27187</v>
          </cell>
        </row>
        <row r="55">
          <cell r="E55" t="str">
            <v>化妆棉</v>
          </cell>
          <cell r="F55">
            <v>9</v>
          </cell>
          <cell r="G55">
            <v>5910</v>
          </cell>
        </row>
        <row r="56">
          <cell r="E56" t="str">
            <v>化妆扑</v>
          </cell>
          <cell r="F56">
            <v>10</v>
          </cell>
          <cell r="G56">
            <v>9612</v>
          </cell>
        </row>
        <row r="57">
          <cell r="E57" t="str">
            <v>化妆收纳</v>
          </cell>
          <cell r="F57">
            <v>6</v>
          </cell>
          <cell r="G57">
            <v>7500</v>
          </cell>
        </row>
        <row r="58">
          <cell r="E58" t="str">
            <v>化妆刷</v>
          </cell>
          <cell r="F58">
            <v>10</v>
          </cell>
          <cell r="G58">
            <v>8208</v>
          </cell>
        </row>
        <row r="59">
          <cell r="E59" t="str">
            <v>积木</v>
          </cell>
          <cell r="F59">
            <v>29</v>
          </cell>
          <cell r="G59">
            <v>31329</v>
          </cell>
        </row>
        <row r="60">
          <cell r="E60" t="str">
            <v>基础发夹</v>
          </cell>
          <cell r="F60">
            <v>14</v>
          </cell>
          <cell r="G60">
            <v>7596</v>
          </cell>
        </row>
        <row r="61">
          <cell r="E61" t="str">
            <v>基础头箍</v>
          </cell>
          <cell r="F61">
            <v>1</v>
          </cell>
          <cell r="G61">
            <v>420</v>
          </cell>
        </row>
        <row r="62">
          <cell r="E62" t="str">
            <v>基础橡皮筋</v>
          </cell>
          <cell r="F62">
            <v>28</v>
          </cell>
          <cell r="G62">
            <v>14412</v>
          </cell>
        </row>
        <row r="63">
          <cell r="E63" t="str">
            <v>基础爪夹</v>
          </cell>
          <cell r="F63">
            <v>40</v>
          </cell>
          <cell r="G63">
            <v>35004</v>
          </cell>
        </row>
        <row r="64">
          <cell r="E64" t="str">
            <v>加湿器</v>
          </cell>
          <cell r="F64">
            <v>2</v>
          </cell>
          <cell r="G64">
            <v>888</v>
          </cell>
        </row>
        <row r="65">
          <cell r="E65" t="str">
            <v>假睫毛/假发片</v>
          </cell>
          <cell r="F65">
            <v>6</v>
          </cell>
          <cell r="G65">
            <v>9216</v>
          </cell>
        </row>
        <row r="66">
          <cell r="E66" t="str">
            <v>健身训练运动</v>
          </cell>
          <cell r="F66">
            <v>1</v>
          </cell>
          <cell r="G66">
            <v>96</v>
          </cell>
        </row>
        <row r="67">
          <cell r="E67" t="str">
            <v>解压玩具</v>
          </cell>
          <cell r="F67">
            <v>5</v>
          </cell>
          <cell r="G67">
            <v>4218</v>
          </cell>
        </row>
        <row r="68">
          <cell r="E68" t="str">
            <v>精装本</v>
          </cell>
          <cell r="F68">
            <v>20</v>
          </cell>
          <cell r="G68">
            <v>14786</v>
          </cell>
        </row>
        <row r="69">
          <cell r="E69" t="str">
            <v>居家袜</v>
          </cell>
          <cell r="F69">
            <v>18</v>
          </cell>
          <cell r="G69">
            <v>6930</v>
          </cell>
        </row>
        <row r="70">
          <cell r="E70" t="str">
            <v>卷发器</v>
          </cell>
          <cell r="F70">
            <v>2</v>
          </cell>
          <cell r="G70">
            <v>3090</v>
          </cell>
        </row>
        <row r="71">
          <cell r="E71" t="str">
            <v>卡通枕类</v>
          </cell>
          <cell r="F71">
            <v>18</v>
          </cell>
          <cell r="G71">
            <v>26773</v>
          </cell>
        </row>
        <row r="72">
          <cell r="E72" t="str">
            <v>靠枕</v>
          </cell>
          <cell r="F72">
            <v>20</v>
          </cell>
          <cell r="G72">
            <v>18404</v>
          </cell>
        </row>
        <row r="73">
          <cell r="E73" t="str">
            <v>蜡烛</v>
          </cell>
          <cell r="F73">
            <v>5</v>
          </cell>
          <cell r="G73">
            <v>1908</v>
          </cell>
        </row>
        <row r="74">
          <cell r="E74" t="str">
            <v>懒人/桌面支架</v>
          </cell>
          <cell r="F74">
            <v>3</v>
          </cell>
          <cell r="G74">
            <v>936</v>
          </cell>
        </row>
        <row r="75">
          <cell r="E75" t="str">
            <v>礼品袋/礼品盒</v>
          </cell>
          <cell r="F75">
            <v>3</v>
          </cell>
          <cell r="G75">
            <v>1104</v>
          </cell>
        </row>
        <row r="76">
          <cell r="E76" t="str">
            <v>零钱包</v>
          </cell>
          <cell r="F76">
            <v>1</v>
          </cell>
          <cell r="G76">
            <v>480</v>
          </cell>
        </row>
        <row r="77">
          <cell r="E77" t="str">
            <v>旅行空瓶</v>
          </cell>
          <cell r="F77">
            <v>8</v>
          </cell>
          <cell r="G77">
            <v>6294</v>
          </cell>
        </row>
        <row r="78">
          <cell r="E78" t="str">
            <v>旅行收纳包</v>
          </cell>
          <cell r="F78">
            <v>7</v>
          </cell>
          <cell r="G78">
            <v>10470</v>
          </cell>
        </row>
        <row r="79">
          <cell r="E79" t="str">
            <v>旅行套装</v>
          </cell>
          <cell r="F79">
            <v>11</v>
          </cell>
          <cell r="G79">
            <v>11922</v>
          </cell>
        </row>
        <row r="80">
          <cell r="E80" t="str">
            <v>盲盒摆件</v>
          </cell>
          <cell r="F80">
            <v>20</v>
          </cell>
          <cell r="G80">
            <v>168062</v>
          </cell>
        </row>
        <row r="81">
          <cell r="E81" t="str">
            <v>盲盒挂件</v>
          </cell>
          <cell r="F81">
            <v>1</v>
          </cell>
          <cell r="G81">
            <v>732</v>
          </cell>
        </row>
        <row r="82">
          <cell r="E82" t="str">
            <v>盲盒玩具</v>
          </cell>
          <cell r="F82">
            <v>9</v>
          </cell>
          <cell r="G82">
            <v>25188</v>
          </cell>
        </row>
        <row r="83">
          <cell r="E83" t="str">
            <v>毛巾</v>
          </cell>
          <cell r="F83">
            <v>16</v>
          </cell>
          <cell r="G83">
            <v>15894</v>
          </cell>
        </row>
        <row r="84">
          <cell r="E84" t="str">
            <v>眉笔</v>
          </cell>
          <cell r="F84">
            <v>4</v>
          </cell>
          <cell r="G84">
            <v>1920</v>
          </cell>
        </row>
        <row r="85">
          <cell r="E85" t="str">
            <v>眉刀</v>
          </cell>
          <cell r="F85">
            <v>3</v>
          </cell>
          <cell r="G85">
            <v>4668</v>
          </cell>
        </row>
        <row r="86">
          <cell r="E86" t="str">
            <v>眉夹/剪</v>
          </cell>
          <cell r="F86">
            <v>2</v>
          </cell>
          <cell r="G86">
            <v>1368</v>
          </cell>
        </row>
        <row r="87">
          <cell r="E87" t="str">
            <v>棉签</v>
          </cell>
          <cell r="F87">
            <v>6</v>
          </cell>
          <cell r="G87">
            <v>3294</v>
          </cell>
        </row>
        <row r="88">
          <cell r="E88" t="str">
            <v>面膜</v>
          </cell>
          <cell r="F88">
            <v>5</v>
          </cell>
          <cell r="G88">
            <v>6642</v>
          </cell>
        </row>
        <row r="89">
          <cell r="E89" t="str">
            <v>面膜膏</v>
          </cell>
          <cell r="F89">
            <v>1</v>
          </cell>
          <cell r="G89">
            <v>438</v>
          </cell>
        </row>
        <row r="90">
          <cell r="E90" t="str">
            <v>沐浴球</v>
          </cell>
          <cell r="F90">
            <v>5</v>
          </cell>
          <cell r="G90">
            <v>4842</v>
          </cell>
        </row>
        <row r="91">
          <cell r="E91" t="str">
            <v>男士香水</v>
          </cell>
          <cell r="F91">
            <v>5</v>
          </cell>
          <cell r="G91">
            <v>2544</v>
          </cell>
        </row>
        <row r="92">
          <cell r="E92" t="str">
            <v>女士厚款围巾</v>
          </cell>
          <cell r="F92">
            <v>3</v>
          </cell>
          <cell r="G92">
            <v>5220</v>
          </cell>
        </row>
        <row r="93">
          <cell r="E93" t="str">
            <v>女士棉拖</v>
          </cell>
          <cell r="F93">
            <v>6</v>
          </cell>
          <cell r="G93">
            <v>2040</v>
          </cell>
        </row>
        <row r="94">
          <cell r="E94" t="str">
            <v>女士钱包</v>
          </cell>
          <cell r="F94">
            <v>2</v>
          </cell>
          <cell r="G94">
            <v>465</v>
          </cell>
        </row>
        <row r="95">
          <cell r="E95" t="str">
            <v>女士手套</v>
          </cell>
          <cell r="F95">
            <v>3</v>
          </cell>
          <cell r="G95">
            <v>360</v>
          </cell>
        </row>
        <row r="96">
          <cell r="E96" t="str">
            <v>女士香水</v>
          </cell>
          <cell r="F96">
            <v>2</v>
          </cell>
          <cell r="G96">
            <v>600</v>
          </cell>
        </row>
        <row r="97">
          <cell r="E97" t="str">
            <v>女士浴室拖</v>
          </cell>
          <cell r="F97">
            <v>5</v>
          </cell>
          <cell r="G97">
            <v>10862</v>
          </cell>
        </row>
        <row r="98">
          <cell r="E98" t="str">
            <v>其他数码配件</v>
          </cell>
          <cell r="F98">
            <v>2</v>
          </cell>
          <cell r="G98">
            <v>1512</v>
          </cell>
        </row>
        <row r="99">
          <cell r="E99" t="str">
            <v>签字笔</v>
          </cell>
          <cell r="F99">
            <v>1</v>
          </cell>
          <cell r="G99">
            <v>516</v>
          </cell>
        </row>
        <row r="100">
          <cell r="E100" t="str">
            <v>趣味签字笔</v>
          </cell>
          <cell r="F100">
            <v>7</v>
          </cell>
          <cell r="G100">
            <v>12480</v>
          </cell>
        </row>
        <row r="101">
          <cell r="E101" t="str">
            <v>湿纸巾</v>
          </cell>
          <cell r="F101">
            <v>6</v>
          </cell>
          <cell r="G101">
            <v>11142</v>
          </cell>
        </row>
        <row r="102">
          <cell r="E102" t="str">
            <v>时尚IP袜</v>
          </cell>
          <cell r="F102">
            <v>26</v>
          </cell>
          <cell r="G102">
            <v>14667</v>
          </cell>
        </row>
        <row r="103">
          <cell r="E103" t="str">
            <v>时尚发夹</v>
          </cell>
          <cell r="F103">
            <v>22</v>
          </cell>
          <cell r="G103">
            <v>17460</v>
          </cell>
        </row>
        <row r="104">
          <cell r="E104" t="str">
            <v>时尚挂饰</v>
          </cell>
          <cell r="F104">
            <v>62</v>
          </cell>
          <cell r="G104">
            <v>75732</v>
          </cell>
        </row>
        <row r="105">
          <cell r="E105" t="str">
            <v>时尚帽</v>
          </cell>
          <cell r="F105">
            <v>6</v>
          </cell>
          <cell r="G105">
            <v>6645</v>
          </cell>
        </row>
        <row r="106">
          <cell r="E106" t="str">
            <v>时尚头箍</v>
          </cell>
          <cell r="F106">
            <v>12</v>
          </cell>
          <cell r="G106">
            <v>8082</v>
          </cell>
        </row>
        <row r="107">
          <cell r="E107" t="str">
            <v>时尚拖鞋</v>
          </cell>
          <cell r="F107">
            <v>32</v>
          </cell>
          <cell r="G107">
            <v>30525</v>
          </cell>
        </row>
        <row r="108">
          <cell r="E108" t="str">
            <v>时尚袜</v>
          </cell>
          <cell r="F108">
            <v>26</v>
          </cell>
          <cell r="G108">
            <v>5778</v>
          </cell>
        </row>
        <row r="109">
          <cell r="E109" t="str">
            <v>时尚橡皮筋</v>
          </cell>
          <cell r="F109">
            <v>4</v>
          </cell>
          <cell r="G109">
            <v>3120</v>
          </cell>
        </row>
        <row r="110">
          <cell r="E110" t="str">
            <v>时尚爪夹</v>
          </cell>
          <cell r="F110">
            <v>6</v>
          </cell>
          <cell r="G110">
            <v>4614</v>
          </cell>
        </row>
        <row r="111">
          <cell r="E111" t="str">
            <v>手动剃刀</v>
          </cell>
          <cell r="F111">
            <v>3</v>
          </cell>
          <cell r="G111">
            <v>2412</v>
          </cell>
        </row>
        <row r="112">
          <cell r="E112" t="str">
            <v>手机挂饰</v>
          </cell>
          <cell r="F112">
            <v>4</v>
          </cell>
          <cell r="G112">
            <v>2610</v>
          </cell>
        </row>
        <row r="113">
          <cell r="E113" t="str">
            <v>手膜</v>
          </cell>
          <cell r="F113">
            <v>2</v>
          </cell>
          <cell r="G113">
            <v>800</v>
          </cell>
        </row>
        <row r="114">
          <cell r="E114" t="str">
            <v>手霜</v>
          </cell>
          <cell r="F114">
            <v>8</v>
          </cell>
          <cell r="G114">
            <v>7080</v>
          </cell>
        </row>
        <row r="115">
          <cell r="E115" t="str">
            <v>手提包</v>
          </cell>
          <cell r="F115">
            <v>8</v>
          </cell>
          <cell r="G115">
            <v>3042</v>
          </cell>
        </row>
        <row r="116">
          <cell r="E116" t="str">
            <v>梳子</v>
          </cell>
          <cell r="F116">
            <v>38</v>
          </cell>
          <cell r="G116">
            <v>44650</v>
          </cell>
        </row>
        <row r="117">
          <cell r="E117" t="str">
            <v>鼠标</v>
          </cell>
          <cell r="F117">
            <v>3</v>
          </cell>
          <cell r="G117">
            <v>2580</v>
          </cell>
        </row>
        <row r="118">
          <cell r="E118" t="str">
            <v>鼠标垫</v>
          </cell>
          <cell r="F118">
            <v>1</v>
          </cell>
          <cell r="G118">
            <v>120</v>
          </cell>
        </row>
        <row r="119">
          <cell r="E119" t="str">
            <v>束发带</v>
          </cell>
          <cell r="F119">
            <v>14</v>
          </cell>
          <cell r="G119">
            <v>9309</v>
          </cell>
        </row>
        <row r="120">
          <cell r="E120" t="str">
            <v>塑料杯</v>
          </cell>
          <cell r="F120">
            <v>15</v>
          </cell>
          <cell r="G120">
            <v>13554</v>
          </cell>
        </row>
        <row r="121">
          <cell r="E121" t="str">
            <v>随身镜</v>
          </cell>
          <cell r="F121">
            <v>17</v>
          </cell>
          <cell r="G121">
            <v>12714</v>
          </cell>
        </row>
        <row r="122">
          <cell r="E122" t="str">
            <v>台灯</v>
          </cell>
          <cell r="F122">
            <v>3</v>
          </cell>
          <cell r="G122">
            <v>1806</v>
          </cell>
        </row>
        <row r="123">
          <cell r="E123" t="str">
            <v>台镜</v>
          </cell>
          <cell r="F123">
            <v>8</v>
          </cell>
          <cell r="G123">
            <v>3438</v>
          </cell>
        </row>
        <row r="124">
          <cell r="E124" t="str">
            <v>太阳镜</v>
          </cell>
          <cell r="F124">
            <v>22</v>
          </cell>
          <cell r="G124">
            <v>14580</v>
          </cell>
        </row>
        <row r="125">
          <cell r="E125" t="str">
            <v>糖果</v>
          </cell>
          <cell r="F125">
            <v>2</v>
          </cell>
          <cell r="G125">
            <v>8406</v>
          </cell>
        </row>
        <row r="126">
          <cell r="E126" t="str">
            <v>陶瓷杯</v>
          </cell>
          <cell r="F126">
            <v>9</v>
          </cell>
          <cell r="G126">
            <v>8412</v>
          </cell>
        </row>
        <row r="127">
          <cell r="E127" t="str">
            <v>头扎</v>
          </cell>
          <cell r="F127">
            <v>44</v>
          </cell>
          <cell r="G127">
            <v>36588</v>
          </cell>
        </row>
        <row r="128">
          <cell r="E128" t="str">
            <v>涂色产品</v>
          </cell>
          <cell r="F128">
            <v>3</v>
          </cell>
          <cell r="G128">
            <v>764</v>
          </cell>
        </row>
        <row r="129">
          <cell r="E129" t="str">
            <v>外采盲盒</v>
          </cell>
          <cell r="F129">
            <v>4</v>
          </cell>
          <cell r="G129">
            <v>9318</v>
          </cell>
        </row>
        <row r="130">
          <cell r="E130" t="str">
            <v>玩偶挂饰</v>
          </cell>
          <cell r="F130">
            <v>37</v>
          </cell>
          <cell r="G130">
            <v>43134</v>
          </cell>
        </row>
        <row r="131">
          <cell r="E131" t="str">
            <v>五金工具</v>
          </cell>
          <cell r="F131">
            <v>4</v>
          </cell>
          <cell r="G131">
            <v>6504</v>
          </cell>
        </row>
        <row r="132">
          <cell r="E132" t="str">
            <v>吸管</v>
          </cell>
          <cell r="F132">
            <v>1</v>
          </cell>
          <cell r="G132">
            <v>654</v>
          </cell>
        </row>
        <row r="133">
          <cell r="E133" t="str">
            <v>吸油纸/膜</v>
          </cell>
          <cell r="F133">
            <v>3</v>
          </cell>
          <cell r="G133">
            <v>1884</v>
          </cell>
        </row>
        <row r="134">
          <cell r="E134" t="str">
            <v>洗脸巾</v>
          </cell>
          <cell r="F134">
            <v>4</v>
          </cell>
          <cell r="G134">
            <v>1008</v>
          </cell>
        </row>
        <row r="135">
          <cell r="E135" t="str">
            <v>洗脸扑</v>
          </cell>
          <cell r="F135">
            <v>3</v>
          </cell>
          <cell r="G135">
            <v>1632</v>
          </cell>
        </row>
        <row r="136">
          <cell r="E136" t="str">
            <v>洗脸刷</v>
          </cell>
          <cell r="F136">
            <v>1</v>
          </cell>
          <cell r="G136">
            <v>720</v>
          </cell>
        </row>
        <row r="137">
          <cell r="E137" t="str">
            <v>洗脸仪</v>
          </cell>
          <cell r="F137">
            <v>5</v>
          </cell>
          <cell r="G137">
            <v>3258</v>
          </cell>
        </row>
        <row r="138">
          <cell r="E138" t="str">
            <v>洗衣袋</v>
          </cell>
          <cell r="F138">
            <v>1</v>
          </cell>
          <cell r="G138">
            <v>840</v>
          </cell>
        </row>
        <row r="139">
          <cell r="E139" t="str">
            <v>线圈本</v>
          </cell>
          <cell r="F139">
            <v>19</v>
          </cell>
          <cell r="G139">
            <v>17922</v>
          </cell>
        </row>
        <row r="140">
          <cell r="E140" t="str">
            <v>香包</v>
          </cell>
          <cell r="F140">
            <v>1</v>
          </cell>
          <cell r="G140">
            <v>396</v>
          </cell>
        </row>
        <row r="141">
          <cell r="E141" t="str">
            <v>香体/走珠</v>
          </cell>
          <cell r="F141">
            <v>2</v>
          </cell>
          <cell r="G141">
            <v>612</v>
          </cell>
        </row>
        <row r="142">
          <cell r="E142" t="str">
            <v>香薰</v>
          </cell>
          <cell r="F142">
            <v>5</v>
          </cell>
          <cell r="G142">
            <v>14019</v>
          </cell>
        </row>
        <row r="143">
          <cell r="E143" t="str">
            <v>小夜灯</v>
          </cell>
          <cell r="F143">
            <v>22</v>
          </cell>
          <cell r="G143">
            <v>42306</v>
          </cell>
        </row>
        <row r="144">
          <cell r="E144" t="str">
            <v>斜挎包</v>
          </cell>
          <cell r="F144">
            <v>1</v>
          </cell>
          <cell r="G144">
            <v>354</v>
          </cell>
        </row>
        <row r="145">
          <cell r="E145" t="str">
            <v>卸妆巾</v>
          </cell>
          <cell r="F145">
            <v>3</v>
          </cell>
          <cell r="G145">
            <v>7446</v>
          </cell>
        </row>
        <row r="146">
          <cell r="E146" t="str">
            <v>休闲毯</v>
          </cell>
          <cell r="F146">
            <v>5</v>
          </cell>
          <cell r="G146">
            <v>2728</v>
          </cell>
        </row>
        <row r="147">
          <cell r="E147" t="str">
            <v>修甲工具</v>
          </cell>
          <cell r="F147">
            <v>8</v>
          </cell>
          <cell r="G147">
            <v>10122</v>
          </cell>
        </row>
        <row r="148">
          <cell r="E148" t="str">
            <v>牙刷</v>
          </cell>
          <cell r="F148">
            <v>7</v>
          </cell>
          <cell r="G148">
            <v>3420</v>
          </cell>
        </row>
        <row r="149">
          <cell r="E149" t="str">
            <v>眼线笔/液</v>
          </cell>
          <cell r="F149">
            <v>1</v>
          </cell>
          <cell r="G149">
            <v>480</v>
          </cell>
        </row>
        <row r="150">
          <cell r="E150" t="str">
            <v>一次性橡皮筋</v>
          </cell>
          <cell r="F150">
            <v>3</v>
          </cell>
          <cell r="G150">
            <v>1740</v>
          </cell>
        </row>
        <row r="151">
          <cell r="E151" t="str">
            <v>益智玩具</v>
          </cell>
          <cell r="F151">
            <v>1</v>
          </cell>
          <cell r="G151">
            <v>720</v>
          </cell>
        </row>
        <row r="152">
          <cell r="E152" t="str">
            <v>浴巾</v>
          </cell>
          <cell r="F152">
            <v>3</v>
          </cell>
          <cell r="G152">
            <v>2088</v>
          </cell>
        </row>
        <row r="153">
          <cell r="E153" t="str">
            <v>浴室用品</v>
          </cell>
          <cell r="F153">
            <v>6</v>
          </cell>
          <cell r="G153">
            <v>2592</v>
          </cell>
        </row>
        <row r="154">
          <cell r="E154" t="str">
            <v>浴盐</v>
          </cell>
          <cell r="F154">
            <v>4</v>
          </cell>
          <cell r="G154">
            <v>2664</v>
          </cell>
        </row>
        <row r="155">
          <cell r="E155" t="str">
            <v>杂物收纳</v>
          </cell>
          <cell r="F155">
            <v>5</v>
          </cell>
          <cell r="G155">
            <v>2928</v>
          </cell>
        </row>
        <row r="156">
          <cell r="E156" t="str">
            <v>粘毛器</v>
          </cell>
          <cell r="F156">
            <v>2</v>
          </cell>
          <cell r="G156">
            <v>6936</v>
          </cell>
        </row>
        <row r="157">
          <cell r="E157" t="str">
            <v>长柄伞</v>
          </cell>
          <cell r="F157">
            <v>2</v>
          </cell>
          <cell r="G157">
            <v>1476</v>
          </cell>
        </row>
        <row r="158">
          <cell r="E158" t="str">
            <v>蒸汽眼罩</v>
          </cell>
          <cell r="F158">
            <v>3</v>
          </cell>
          <cell r="G158">
            <v>3264</v>
          </cell>
        </row>
        <row r="159">
          <cell r="E159" t="str">
            <v>纸巾</v>
          </cell>
          <cell r="F159">
            <v>6</v>
          </cell>
          <cell r="G159">
            <v>7458</v>
          </cell>
        </row>
        <row r="160">
          <cell r="E160" t="str">
            <v>指甲油</v>
          </cell>
          <cell r="F160">
            <v>7</v>
          </cell>
          <cell r="G160">
            <v>2532</v>
          </cell>
        </row>
        <row r="161">
          <cell r="E161" t="str">
            <v>桌面收纳</v>
          </cell>
          <cell r="F161">
            <v>23</v>
          </cell>
          <cell r="G161">
            <v>40932</v>
          </cell>
        </row>
        <row r="162">
          <cell r="E162" t="str">
            <v>自动伞</v>
          </cell>
          <cell r="F162">
            <v>4</v>
          </cell>
          <cell r="G162">
            <v>5496</v>
          </cell>
        </row>
        <row r="163">
          <cell r="E163" t="str">
            <v>座垫</v>
          </cell>
          <cell r="F163">
            <v>8</v>
          </cell>
          <cell r="G163">
            <v>5883</v>
          </cell>
        </row>
        <row r="164">
          <cell r="E164" t="str">
            <v>Grand Total</v>
          </cell>
          <cell r="F164">
            <v>1522</v>
          </cell>
          <cell r="G164">
            <v>1662776</v>
          </cell>
        </row>
      </sheetData>
      <sheetData sheetId="1"/>
      <sheetData sheetId="2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1-明细数据-ZFI022-销售明细表"/>
      <sheetName val="Sheet9"/>
      <sheetName val="上周USAA"/>
      <sheetName val="下周USAA"/>
    </sheetNames>
    <sheetDataSet>
      <sheetData sheetId="0" refreshError="1"/>
      <sheetData sheetId="1">
        <row r="2">
          <cell r="D2" t="str">
            <v>3.5mm入耳式耳机</v>
          </cell>
          <cell r="E2">
            <v>387.63000000000017</v>
          </cell>
          <cell r="J2" t="str">
            <v>3.5mm入耳式耳机</v>
          </cell>
          <cell r="K2">
            <v>427.59000000000015</v>
          </cell>
          <cell r="L2">
            <v>498.85500000000019</v>
          </cell>
        </row>
        <row r="3">
          <cell r="D3" t="str">
            <v>DIY拼图</v>
          </cell>
          <cell r="E3">
            <v>27.920000000000005</v>
          </cell>
          <cell r="J3" t="str">
            <v>DIY拼图</v>
          </cell>
          <cell r="K3">
            <v>97.85</v>
          </cell>
          <cell r="L3">
            <v>114.15833333333333</v>
          </cell>
        </row>
        <row r="4">
          <cell r="D4" t="str">
            <v>D盲盒摆件</v>
          </cell>
          <cell r="E4">
            <v>2827.0699999999997</v>
          </cell>
          <cell r="J4" t="str">
            <v>D盲盒摆件</v>
          </cell>
          <cell r="K4">
            <v>755.37</v>
          </cell>
          <cell r="L4">
            <v>881.26499999999999</v>
          </cell>
        </row>
        <row r="5">
          <cell r="D5" t="str">
            <v>IP时尚发饰</v>
          </cell>
          <cell r="E5">
            <v>1452.4800000000014</v>
          </cell>
          <cell r="J5" t="str">
            <v>IP时尚发饰</v>
          </cell>
          <cell r="K5">
            <v>1528.6900000000012</v>
          </cell>
          <cell r="L5">
            <v>1783.4716666666682</v>
          </cell>
        </row>
        <row r="6">
          <cell r="D6" t="str">
            <v>TWS蓝牙耳机</v>
          </cell>
          <cell r="E6">
            <v>237.82999999999998</v>
          </cell>
          <cell r="J6" t="str">
            <v>TWS蓝牙耳机</v>
          </cell>
          <cell r="K6">
            <v>202.95000000000002</v>
          </cell>
          <cell r="L6">
            <v>236.77500000000003</v>
          </cell>
        </row>
        <row r="7">
          <cell r="D7" t="str">
            <v>Type-C/苹果头入耳式耳机</v>
          </cell>
          <cell r="E7">
            <v>706.1600000000002</v>
          </cell>
          <cell r="J7" t="str">
            <v>Type-C/苹果头入耳式耳机</v>
          </cell>
          <cell r="K7">
            <v>533.58000000000015</v>
          </cell>
          <cell r="L7">
            <v>622.5100000000001</v>
          </cell>
        </row>
        <row r="8">
          <cell r="D8" t="str">
            <v>Type-C数据线</v>
          </cell>
          <cell r="E8">
            <v>334.57000000000005</v>
          </cell>
          <cell r="J8" t="str">
            <v>Type-C数据线</v>
          </cell>
          <cell r="K8">
            <v>342.11000000000013</v>
          </cell>
          <cell r="L8">
            <v>399.12833333333344</v>
          </cell>
        </row>
        <row r="9">
          <cell r="D9" t="str">
            <v>U型枕</v>
          </cell>
          <cell r="E9">
            <v>1631.8100000000006</v>
          </cell>
          <cell r="J9" t="str">
            <v>U型枕</v>
          </cell>
          <cell r="K9">
            <v>907.34000000000015</v>
          </cell>
          <cell r="L9">
            <v>1058.5633333333335</v>
          </cell>
        </row>
        <row r="10">
          <cell r="D10" t="str">
            <v>按摩器</v>
          </cell>
          <cell r="E10">
            <v>481.48000000000019</v>
          </cell>
          <cell r="J10" t="str">
            <v>按摩器</v>
          </cell>
          <cell r="K10">
            <v>280.81000000000006</v>
          </cell>
          <cell r="L10">
            <v>327.61166666666674</v>
          </cell>
        </row>
        <row r="11">
          <cell r="D11" t="str">
            <v>摆件</v>
          </cell>
          <cell r="E11">
            <v>1044.67</v>
          </cell>
          <cell r="J11" t="str">
            <v>摆件</v>
          </cell>
          <cell r="K11">
            <v>833.57000000000016</v>
          </cell>
          <cell r="L11">
            <v>972.49833333333356</v>
          </cell>
        </row>
        <row r="12">
          <cell r="D12" t="str">
            <v>版权公仔</v>
          </cell>
          <cell r="E12">
            <v>2486.3799999999997</v>
          </cell>
          <cell r="J12" t="str">
            <v>版权公仔</v>
          </cell>
          <cell r="K12">
            <v>6068.7499999999873</v>
          </cell>
          <cell r="L12">
            <v>7080.2083333333185</v>
          </cell>
        </row>
        <row r="13">
          <cell r="D13" t="str">
            <v>办公文具</v>
          </cell>
          <cell r="E13">
            <v>1167.2600000000014</v>
          </cell>
          <cell r="J13" t="str">
            <v>办公文具</v>
          </cell>
          <cell r="K13">
            <v>1128.1900000000012</v>
          </cell>
          <cell r="L13">
            <v>1316.2216666666682</v>
          </cell>
        </row>
        <row r="14">
          <cell r="D14" t="str">
            <v>棒球帽</v>
          </cell>
          <cell r="E14">
            <v>209.85999999999999</v>
          </cell>
          <cell r="J14" t="str">
            <v>棒球帽</v>
          </cell>
          <cell r="K14">
            <v>217.82999999999998</v>
          </cell>
          <cell r="L14">
            <v>254.13499999999999</v>
          </cell>
        </row>
        <row r="15">
          <cell r="D15" t="str">
            <v>包装纸</v>
          </cell>
          <cell r="E15">
            <v>29.880000000000003</v>
          </cell>
          <cell r="J15" t="str">
            <v>包装纸</v>
          </cell>
          <cell r="K15">
            <v>32.370000000000005</v>
          </cell>
          <cell r="L15">
            <v>37.765000000000001</v>
          </cell>
        </row>
        <row r="16">
          <cell r="D16" t="str">
            <v>保鲜盒</v>
          </cell>
          <cell r="E16">
            <v>677.19000000000017</v>
          </cell>
          <cell r="J16" t="str">
            <v>保鲜盒</v>
          </cell>
          <cell r="K16">
            <v>356.82000000000005</v>
          </cell>
          <cell r="L16">
            <v>416.29</v>
          </cell>
        </row>
        <row r="17">
          <cell r="D17" t="str">
            <v>变形玩具</v>
          </cell>
          <cell r="E17">
            <v>116.87</v>
          </cell>
          <cell r="J17" t="str">
            <v>变形玩具</v>
          </cell>
          <cell r="K17">
            <v>143.85</v>
          </cell>
          <cell r="L17">
            <v>167.82499999999999</v>
          </cell>
        </row>
        <row r="18">
          <cell r="D18" t="str">
            <v>便当袋</v>
          </cell>
          <cell r="E18">
            <v>947.13000000000022</v>
          </cell>
          <cell r="J18" t="str">
            <v>便当袋</v>
          </cell>
          <cell r="K18">
            <v>770.12000000000012</v>
          </cell>
          <cell r="L18">
            <v>898.47333333333347</v>
          </cell>
        </row>
        <row r="19">
          <cell r="D19" t="str">
            <v>便当盒</v>
          </cell>
          <cell r="E19">
            <v>93.89</v>
          </cell>
          <cell r="J19" t="str">
            <v>便当盒</v>
          </cell>
          <cell r="K19">
            <v>168.75999999999996</v>
          </cell>
          <cell r="L19">
            <v>196.88666666666663</v>
          </cell>
        </row>
        <row r="20">
          <cell r="D20" t="str">
            <v>冰袋</v>
          </cell>
          <cell r="E20">
            <v>84.89</v>
          </cell>
          <cell r="J20" t="str">
            <v>冰袋</v>
          </cell>
          <cell r="K20">
            <v>284.71000000000004</v>
          </cell>
          <cell r="L20">
            <v>332.16166666666675</v>
          </cell>
        </row>
        <row r="21">
          <cell r="D21" t="str">
            <v>冰格/模</v>
          </cell>
          <cell r="E21">
            <v>111.83999999999999</v>
          </cell>
          <cell r="J21" t="str">
            <v>冰格/模</v>
          </cell>
          <cell r="K21">
            <v>90.87</v>
          </cell>
          <cell r="L21">
            <v>106.01500000000001</v>
          </cell>
        </row>
        <row r="22">
          <cell r="D22" t="str">
            <v>冰箱贴</v>
          </cell>
          <cell r="E22">
            <v>312.47000000000008</v>
          </cell>
          <cell r="J22" t="str">
            <v>冰箱贴</v>
          </cell>
          <cell r="K22">
            <v>348.43000000000006</v>
          </cell>
          <cell r="L22">
            <v>406.50166666666678</v>
          </cell>
        </row>
        <row r="23">
          <cell r="D23" t="str">
            <v>饼干/糕点/膨化</v>
          </cell>
          <cell r="E23">
            <v>2218.7600000000025</v>
          </cell>
          <cell r="J23" t="str">
            <v>饼干/糕点/膨化</v>
          </cell>
          <cell r="K23">
            <v>1297.8500000000015</v>
          </cell>
          <cell r="L23">
            <v>1514.1583333333351</v>
          </cell>
        </row>
        <row r="24">
          <cell r="D24" t="str">
            <v>布艺收纳</v>
          </cell>
          <cell r="E24">
            <v>316.60000000000008</v>
          </cell>
          <cell r="J24" t="str">
            <v>布艺收纳</v>
          </cell>
          <cell r="K24">
            <v>211.18000000000004</v>
          </cell>
          <cell r="L24">
            <v>246.37666666666672</v>
          </cell>
        </row>
        <row r="25">
          <cell r="D25" t="str">
            <v>擦手巾</v>
          </cell>
          <cell r="E25">
            <v>14.97</v>
          </cell>
          <cell r="J25" t="str">
            <v>擦手巾</v>
          </cell>
          <cell r="K25">
            <v>9.98</v>
          </cell>
          <cell r="L25">
            <v>11.643333333333333</v>
          </cell>
        </row>
        <row r="26">
          <cell r="D26" t="str">
            <v>彩泥</v>
          </cell>
          <cell r="E26">
            <v>104.85</v>
          </cell>
          <cell r="J26" t="str">
            <v>彩泥</v>
          </cell>
          <cell r="K26">
            <v>115.85999999999999</v>
          </cell>
          <cell r="L26">
            <v>135.16999999999999</v>
          </cell>
        </row>
        <row r="27">
          <cell r="D27" t="str">
            <v>彩色画笔</v>
          </cell>
          <cell r="E27">
            <v>221.71999999999997</v>
          </cell>
          <cell r="J27" t="str">
            <v>彩色画笔</v>
          </cell>
          <cell r="K27">
            <v>38.950000000000003</v>
          </cell>
          <cell r="L27">
            <v>45.44166666666667</v>
          </cell>
        </row>
        <row r="28">
          <cell r="D28" t="str">
            <v>餐垫</v>
          </cell>
          <cell r="E28">
            <v>11.98</v>
          </cell>
          <cell r="J28" t="str">
            <v>餐垫</v>
          </cell>
          <cell r="K28">
            <v>35.340000000000003</v>
          </cell>
          <cell r="L28">
            <v>41.230000000000004</v>
          </cell>
        </row>
        <row r="29">
          <cell r="D29" t="str">
            <v>餐具套装</v>
          </cell>
          <cell r="E29">
            <v>293.61</v>
          </cell>
          <cell r="J29" t="str">
            <v>餐具套装</v>
          </cell>
          <cell r="K29">
            <v>77.929999999999993</v>
          </cell>
          <cell r="L29">
            <v>90.918333333333322</v>
          </cell>
        </row>
        <row r="30">
          <cell r="D30" t="str">
            <v>常规公仔</v>
          </cell>
          <cell r="E30">
            <v>9344.4799999999486</v>
          </cell>
          <cell r="J30" t="str">
            <v>常规公仔</v>
          </cell>
          <cell r="K30">
            <v>7479.7699999999741</v>
          </cell>
          <cell r="L30">
            <v>8726.3983333333035</v>
          </cell>
        </row>
        <row r="31">
          <cell r="D31" t="str">
            <v>常规眼罩</v>
          </cell>
          <cell r="E31">
            <v>729.01000000000045</v>
          </cell>
          <cell r="J31" t="str">
            <v>常规眼罩</v>
          </cell>
          <cell r="K31">
            <v>618.1700000000003</v>
          </cell>
          <cell r="L31">
            <v>721.19833333333361</v>
          </cell>
        </row>
        <row r="32">
          <cell r="D32" t="str">
            <v>车线本</v>
          </cell>
          <cell r="E32">
            <v>6.4700000000000006</v>
          </cell>
          <cell r="J32" t="str">
            <v>车线本</v>
          </cell>
          <cell r="K32">
            <v>14.940000000000001</v>
          </cell>
          <cell r="L32">
            <v>17.43</v>
          </cell>
        </row>
        <row r="33">
          <cell r="D33" t="str">
            <v>车载香薰</v>
          </cell>
          <cell r="E33">
            <v>497.60000000000008</v>
          </cell>
          <cell r="J33" t="str">
            <v>车载香薰</v>
          </cell>
          <cell r="K33">
            <v>578.59</v>
          </cell>
          <cell r="L33">
            <v>675.02166666666676</v>
          </cell>
        </row>
        <row r="34">
          <cell r="D34" t="str">
            <v>车载支架</v>
          </cell>
          <cell r="E34">
            <v>17.98</v>
          </cell>
          <cell r="J34" t="str">
            <v>车载支架</v>
          </cell>
          <cell r="K34">
            <v>9.99</v>
          </cell>
          <cell r="L34">
            <v>11.655000000000001</v>
          </cell>
        </row>
        <row r="35">
          <cell r="D35" t="str">
            <v>充电器</v>
          </cell>
          <cell r="E35">
            <v>689.54000000000008</v>
          </cell>
          <cell r="J35" t="str">
            <v>充电器</v>
          </cell>
          <cell r="K35">
            <v>549.69000000000005</v>
          </cell>
          <cell r="L35">
            <v>641.30500000000006</v>
          </cell>
        </row>
        <row r="36">
          <cell r="D36" t="str">
            <v>宠物配饰</v>
          </cell>
          <cell r="E36">
            <v>589.41000000000008</v>
          </cell>
          <cell r="J36" t="str">
            <v>宠物配饰</v>
          </cell>
          <cell r="K36">
            <v>149.85000000000002</v>
          </cell>
          <cell r="L36">
            <v>174.82500000000005</v>
          </cell>
        </row>
        <row r="37">
          <cell r="D37" t="str">
            <v>宠物玩具</v>
          </cell>
          <cell r="E37">
            <v>36.410000000000004</v>
          </cell>
          <cell r="J37" t="str">
            <v>宠物玩具</v>
          </cell>
          <cell r="K37">
            <v>33.950000000000003</v>
          </cell>
          <cell r="L37">
            <v>39.608333333333341</v>
          </cell>
        </row>
        <row r="38">
          <cell r="D38" t="str">
            <v>宠物用品</v>
          </cell>
          <cell r="E38">
            <v>23.96</v>
          </cell>
          <cell r="J38" t="str">
            <v>宠物用品</v>
          </cell>
          <cell r="K38">
            <v>46.920000000000009</v>
          </cell>
          <cell r="L38">
            <v>54.740000000000009</v>
          </cell>
        </row>
        <row r="39">
          <cell r="D39" t="str">
            <v>除臭剂</v>
          </cell>
          <cell r="E39">
            <v>387.53000000000009</v>
          </cell>
          <cell r="J39" t="str">
            <v>除臭剂</v>
          </cell>
          <cell r="K39">
            <v>404.42000000000007</v>
          </cell>
          <cell r="L39">
            <v>471.82333333333344</v>
          </cell>
        </row>
        <row r="40">
          <cell r="D40" t="str">
            <v>串珠DIY</v>
          </cell>
          <cell r="E40">
            <v>20.94</v>
          </cell>
          <cell r="J40" t="str">
            <v>串珠DIY</v>
          </cell>
          <cell r="K40">
            <v>3.49</v>
          </cell>
          <cell r="L40">
            <v>4.0716666666666663</v>
          </cell>
        </row>
        <row r="41">
          <cell r="D41" t="str">
            <v>创口贴</v>
          </cell>
          <cell r="E41">
            <v>412.52</v>
          </cell>
          <cell r="J41" t="str">
            <v>创口贴</v>
          </cell>
          <cell r="K41">
            <v>45.89</v>
          </cell>
          <cell r="L41">
            <v>53.538333333333334</v>
          </cell>
        </row>
        <row r="42">
          <cell r="D42" t="str">
            <v>创意DIY</v>
          </cell>
          <cell r="E42">
            <v>1114.8100000000015</v>
          </cell>
          <cell r="J42" t="str">
            <v>创意DIY</v>
          </cell>
          <cell r="K42">
            <v>964.36000000000126</v>
          </cell>
          <cell r="L42">
            <v>1125.0866666666682</v>
          </cell>
        </row>
        <row r="43">
          <cell r="D43" t="str">
            <v>单肩包</v>
          </cell>
          <cell r="E43">
            <v>1718.8300000000004</v>
          </cell>
          <cell r="J43" t="str">
            <v>单肩包</v>
          </cell>
          <cell r="K43">
            <v>1239.1100000000004</v>
          </cell>
          <cell r="L43">
            <v>1445.6283333333338</v>
          </cell>
        </row>
        <row r="44">
          <cell r="D44" t="str">
            <v>电池</v>
          </cell>
          <cell r="E44">
            <v>59.900000000000013</v>
          </cell>
          <cell r="J44" t="str">
            <v>电池</v>
          </cell>
          <cell r="K44">
            <v>77.87</v>
          </cell>
          <cell r="L44">
            <v>90.848333333333329</v>
          </cell>
        </row>
        <row r="45">
          <cell r="D45" t="str">
            <v>电话圈</v>
          </cell>
          <cell r="E45">
            <v>322.79000000000019</v>
          </cell>
          <cell r="J45" t="str">
            <v>电话圈</v>
          </cell>
          <cell r="K45">
            <v>136.48000000000002</v>
          </cell>
          <cell r="L45">
            <v>159.22666666666669</v>
          </cell>
        </row>
        <row r="46">
          <cell r="D46" t="str">
            <v>儿童发夹</v>
          </cell>
          <cell r="E46">
            <v>290.32000000000005</v>
          </cell>
          <cell r="J46" t="str">
            <v>儿童发夹</v>
          </cell>
          <cell r="K46">
            <v>266.40000000000003</v>
          </cell>
          <cell r="L46">
            <v>310.80000000000007</v>
          </cell>
        </row>
        <row r="47">
          <cell r="D47" t="str">
            <v>儿童皮筋</v>
          </cell>
          <cell r="E47">
            <v>173.42</v>
          </cell>
          <cell r="J47" t="str">
            <v>儿童皮筋</v>
          </cell>
          <cell r="K47">
            <v>143.52000000000001</v>
          </cell>
          <cell r="L47">
            <v>167.44</v>
          </cell>
        </row>
        <row r="48">
          <cell r="D48" t="str">
            <v>儿童套装</v>
          </cell>
          <cell r="E48">
            <v>257.71000000000004</v>
          </cell>
          <cell r="J48" t="str">
            <v>儿童套装</v>
          </cell>
          <cell r="K48">
            <v>291.13000000000005</v>
          </cell>
          <cell r="L48">
            <v>339.65166666666676</v>
          </cell>
        </row>
        <row r="49">
          <cell r="D49" t="str">
            <v>儿童袜</v>
          </cell>
          <cell r="E49">
            <v>270.52000000000004</v>
          </cell>
          <cell r="J49" t="str">
            <v>儿童袜</v>
          </cell>
          <cell r="K49">
            <v>150.73000000000002</v>
          </cell>
          <cell r="L49">
            <v>175.85166666666669</v>
          </cell>
        </row>
        <row r="50">
          <cell r="D50" t="str">
            <v>儿童牙刷</v>
          </cell>
          <cell r="E50">
            <v>24.950000000000003</v>
          </cell>
          <cell r="J50" t="str">
            <v>儿童牙刷</v>
          </cell>
          <cell r="K50">
            <v>4.99</v>
          </cell>
          <cell r="L50">
            <v>5.8216666666666663</v>
          </cell>
        </row>
        <row r="51">
          <cell r="D51" t="str">
            <v>耳挖</v>
          </cell>
          <cell r="E51">
            <v>9.98</v>
          </cell>
          <cell r="J51" t="str">
            <v>耳挖</v>
          </cell>
          <cell r="K51">
            <v>9.61</v>
          </cell>
          <cell r="L51">
            <v>11.211666666666666</v>
          </cell>
        </row>
        <row r="52">
          <cell r="D52" t="str">
            <v>发带</v>
          </cell>
          <cell r="E52">
            <v>359.76000000000005</v>
          </cell>
          <cell r="J52" t="str">
            <v>发带</v>
          </cell>
          <cell r="K52">
            <v>104.92999999999999</v>
          </cell>
          <cell r="L52">
            <v>122.41833333333334</v>
          </cell>
        </row>
        <row r="53">
          <cell r="D53" t="str">
            <v>防晒伞</v>
          </cell>
          <cell r="E53">
            <v>483.7</v>
          </cell>
          <cell r="J53" t="str">
            <v>防晒伞</v>
          </cell>
          <cell r="K53">
            <v>462.11</v>
          </cell>
          <cell r="L53">
            <v>539.12833333333333</v>
          </cell>
        </row>
        <row r="54">
          <cell r="D54" t="str">
            <v>粉饼</v>
          </cell>
          <cell r="E54">
            <v>131.52999999999997</v>
          </cell>
          <cell r="J54" t="str">
            <v>粉饼</v>
          </cell>
          <cell r="K54">
            <v>219.89999999999998</v>
          </cell>
          <cell r="L54">
            <v>256.55</v>
          </cell>
        </row>
        <row r="55">
          <cell r="D55" t="str">
            <v>缝纫</v>
          </cell>
          <cell r="E55">
            <v>39.900000000000006</v>
          </cell>
          <cell r="J55" t="str">
            <v>缝纫</v>
          </cell>
          <cell r="K55">
            <v>107.33000000000001</v>
          </cell>
          <cell r="L55">
            <v>125.21833333333335</v>
          </cell>
        </row>
        <row r="56">
          <cell r="D56" t="str">
            <v>干发巾</v>
          </cell>
          <cell r="E56">
            <v>1345.6000000000001</v>
          </cell>
          <cell r="J56" t="str">
            <v>干发巾</v>
          </cell>
          <cell r="K56">
            <v>793.24</v>
          </cell>
          <cell r="L56">
            <v>925.44666666666672</v>
          </cell>
        </row>
        <row r="57">
          <cell r="D57" t="str">
            <v>干发喷雾</v>
          </cell>
          <cell r="E57">
            <v>71.959999999999994</v>
          </cell>
          <cell r="J57" t="str">
            <v>干发喷雾</v>
          </cell>
          <cell r="K57">
            <v>35.979999999999997</v>
          </cell>
          <cell r="L57">
            <v>41.976666666666659</v>
          </cell>
        </row>
        <row r="58">
          <cell r="D58" t="str">
            <v>钢杯/咖啡杯</v>
          </cell>
          <cell r="E58">
            <v>940.45000000000027</v>
          </cell>
          <cell r="J58" t="str">
            <v>钢杯/咖啡杯</v>
          </cell>
          <cell r="K58">
            <v>401.74</v>
          </cell>
          <cell r="L58">
            <v>468.69666666666666</v>
          </cell>
        </row>
        <row r="59">
          <cell r="D59" t="str">
            <v>高硼玻璃杯</v>
          </cell>
          <cell r="E59">
            <v>209.77000000000004</v>
          </cell>
          <cell r="J59" t="str">
            <v>高硼玻璃杯</v>
          </cell>
          <cell r="K59">
            <v>174.81</v>
          </cell>
          <cell r="L59">
            <v>203.94500000000002</v>
          </cell>
        </row>
        <row r="60">
          <cell r="D60" t="str">
            <v>购物袋</v>
          </cell>
          <cell r="E60">
            <v>661.48</v>
          </cell>
          <cell r="J60" t="str">
            <v>购物袋</v>
          </cell>
          <cell r="K60">
            <v>1079.9400000000003</v>
          </cell>
          <cell r="L60">
            <v>1259.9300000000003</v>
          </cell>
        </row>
        <row r="61">
          <cell r="D61" t="str">
            <v>挂钩</v>
          </cell>
          <cell r="E61">
            <v>145.31999999999996</v>
          </cell>
          <cell r="J61" t="str">
            <v>挂钩</v>
          </cell>
          <cell r="K61">
            <v>149.12</v>
          </cell>
          <cell r="L61">
            <v>173.97333333333336</v>
          </cell>
        </row>
        <row r="62">
          <cell r="D62" t="str">
            <v>惯性玩具</v>
          </cell>
          <cell r="E62">
            <v>956.96000000000049</v>
          </cell>
          <cell r="J62" t="str">
            <v>惯性玩具</v>
          </cell>
          <cell r="K62">
            <v>785.04000000000008</v>
          </cell>
          <cell r="L62">
            <v>915.88</v>
          </cell>
        </row>
        <row r="63">
          <cell r="D63" t="str">
            <v>海味</v>
          </cell>
          <cell r="E63">
            <v>4.99</v>
          </cell>
          <cell r="J63" t="str">
            <v>护唇膏</v>
          </cell>
          <cell r="K63">
            <v>1249.4800000000009</v>
          </cell>
          <cell r="L63">
            <v>1457.7266666666676</v>
          </cell>
        </row>
        <row r="64">
          <cell r="D64" t="str">
            <v>护唇膏</v>
          </cell>
          <cell r="E64">
            <v>1754.0000000000009</v>
          </cell>
          <cell r="J64" t="str">
            <v>护发素</v>
          </cell>
          <cell r="K64">
            <v>351.79</v>
          </cell>
          <cell r="L64">
            <v>410.42166666666668</v>
          </cell>
        </row>
        <row r="65">
          <cell r="D65" t="str">
            <v>护发素</v>
          </cell>
          <cell r="E65">
            <v>378.7700000000001</v>
          </cell>
          <cell r="J65" t="str">
            <v>化妆包</v>
          </cell>
          <cell r="K65">
            <v>1720.1700000000012</v>
          </cell>
          <cell r="L65">
            <v>2006.8650000000016</v>
          </cell>
        </row>
        <row r="66">
          <cell r="D66" t="str">
            <v>化妆包</v>
          </cell>
          <cell r="E66">
            <v>2295.6</v>
          </cell>
          <cell r="J66" t="str">
            <v>化妆棉</v>
          </cell>
          <cell r="K66">
            <v>35.940000000000005</v>
          </cell>
          <cell r="L66">
            <v>41.930000000000007</v>
          </cell>
        </row>
        <row r="67">
          <cell r="D67" t="str">
            <v>化妆棉</v>
          </cell>
          <cell r="E67">
            <v>89.84999999999998</v>
          </cell>
          <cell r="J67" t="str">
            <v>化妆扑</v>
          </cell>
          <cell r="K67">
            <v>638.17000000000041</v>
          </cell>
          <cell r="L67">
            <v>744.53166666666721</v>
          </cell>
        </row>
        <row r="68">
          <cell r="D68" t="str">
            <v>化妆扑</v>
          </cell>
          <cell r="E68">
            <v>947.51000000000079</v>
          </cell>
          <cell r="J68" t="str">
            <v>化妆收纳</v>
          </cell>
          <cell r="K68">
            <v>68.910000000000011</v>
          </cell>
          <cell r="L68">
            <v>80.39500000000001</v>
          </cell>
        </row>
        <row r="69">
          <cell r="D69" t="str">
            <v>化妆收纳</v>
          </cell>
          <cell r="E69">
            <v>44.930000000000007</v>
          </cell>
          <cell r="J69" t="str">
            <v>化妆刷</v>
          </cell>
          <cell r="K69">
            <v>420.5300000000002</v>
          </cell>
          <cell r="L69">
            <v>490.61833333333357</v>
          </cell>
        </row>
        <row r="70">
          <cell r="D70" t="str">
            <v>化妆刷</v>
          </cell>
          <cell r="E70">
            <v>926.01000000000045</v>
          </cell>
          <cell r="J70" t="str">
            <v>化妆水</v>
          </cell>
          <cell r="K70">
            <v>16.989999999999998</v>
          </cell>
          <cell r="L70">
            <v>19.821666666666665</v>
          </cell>
        </row>
        <row r="71">
          <cell r="D71" t="str">
            <v>化妆水</v>
          </cell>
          <cell r="E71">
            <v>135.91999999999999</v>
          </cell>
          <cell r="J71" t="str">
            <v>徽章</v>
          </cell>
          <cell r="K71">
            <v>59.94</v>
          </cell>
          <cell r="L71">
            <v>69.930000000000007</v>
          </cell>
        </row>
        <row r="72">
          <cell r="D72" t="str">
            <v>徽章</v>
          </cell>
          <cell r="E72">
            <v>109.89000000000001</v>
          </cell>
          <cell r="J72" t="str">
            <v>积木</v>
          </cell>
          <cell r="K72">
            <v>1412.2200000000005</v>
          </cell>
          <cell r="L72">
            <v>1647.5900000000006</v>
          </cell>
        </row>
        <row r="73">
          <cell r="D73" t="str">
            <v>积木</v>
          </cell>
          <cell r="E73">
            <v>3151.1199999999967</v>
          </cell>
          <cell r="J73" t="str">
            <v>基础发夹</v>
          </cell>
          <cell r="K73">
            <v>267.25000000000011</v>
          </cell>
          <cell r="L73">
            <v>311.7916666666668</v>
          </cell>
        </row>
        <row r="74">
          <cell r="D74" t="str">
            <v>基础发夹</v>
          </cell>
          <cell r="E74">
            <v>484.19000000000023</v>
          </cell>
          <cell r="J74" t="str">
            <v>基础头箍</v>
          </cell>
          <cell r="K74">
            <v>32.89</v>
          </cell>
          <cell r="L74">
            <v>38.371666666666663</v>
          </cell>
        </row>
        <row r="75">
          <cell r="D75" t="str">
            <v>基础橡皮筋</v>
          </cell>
          <cell r="E75">
            <v>603.41000000000042</v>
          </cell>
          <cell r="J75" t="str">
            <v>基础橡皮筋</v>
          </cell>
          <cell r="K75">
            <v>315.6500000000002</v>
          </cell>
          <cell r="L75">
            <v>368.25833333333361</v>
          </cell>
        </row>
        <row r="76">
          <cell r="D76" t="str">
            <v>基础爪夹</v>
          </cell>
          <cell r="E76">
            <v>1303.9800000000009</v>
          </cell>
          <cell r="J76" t="str">
            <v>基础爪夹</v>
          </cell>
          <cell r="K76">
            <v>721.80000000000041</v>
          </cell>
          <cell r="L76">
            <v>842.10000000000048</v>
          </cell>
        </row>
        <row r="77">
          <cell r="D77" t="str">
            <v>假睫毛/假发片</v>
          </cell>
          <cell r="E77">
            <v>480.19000000000028</v>
          </cell>
          <cell r="J77" t="str">
            <v>假睫毛/假发片</v>
          </cell>
          <cell r="K77">
            <v>373.36000000000018</v>
          </cell>
          <cell r="L77">
            <v>435.58666666666687</v>
          </cell>
        </row>
        <row r="78">
          <cell r="D78" t="str">
            <v>健康电子</v>
          </cell>
          <cell r="E78">
            <v>59.97</v>
          </cell>
          <cell r="J78" t="str">
            <v>健康电子</v>
          </cell>
          <cell r="K78">
            <v>19.989999999999998</v>
          </cell>
          <cell r="L78">
            <v>23.321666666666665</v>
          </cell>
        </row>
        <row r="79">
          <cell r="D79" t="str">
            <v>健身训练运动</v>
          </cell>
          <cell r="E79">
            <v>27.96</v>
          </cell>
          <cell r="J79" t="str">
            <v>节庆礼品</v>
          </cell>
          <cell r="K79">
            <v>5.99</v>
          </cell>
          <cell r="L79">
            <v>6.9883333333333342</v>
          </cell>
        </row>
        <row r="80">
          <cell r="D80" t="str">
            <v>节庆礼品</v>
          </cell>
          <cell r="E80">
            <v>0</v>
          </cell>
          <cell r="J80" t="str">
            <v>洁面乳</v>
          </cell>
          <cell r="K80">
            <v>25.98</v>
          </cell>
          <cell r="L80">
            <v>30.310000000000002</v>
          </cell>
        </row>
        <row r="81">
          <cell r="D81" t="str">
            <v>洁面乳</v>
          </cell>
          <cell r="E81">
            <v>25.98</v>
          </cell>
          <cell r="J81" t="str">
            <v>睫毛膏/滋养液</v>
          </cell>
          <cell r="K81">
            <v>569.62000000000012</v>
          </cell>
          <cell r="L81">
            <v>664.55666666666673</v>
          </cell>
        </row>
        <row r="82">
          <cell r="D82" t="str">
            <v>睫毛膏/滋养液</v>
          </cell>
          <cell r="E82">
            <v>741.51000000000033</v>
          </cell>
          <cell r="J82" t="str">
            <v>睫毛夹</v>
          </cell>
          <cell r="K82">
            <v>79.809999999999988</v>
          </cell>
          <cell r="L82">
            <v>93.11166666666665</v>
          </cell>
        </row>
        <row r="83">
          <cell r="D83" t="str">
            <v>睫毛夹</v>
          </cell>
          <cell r="E83">
            <v>119.72999999999999</v>
          </cell>
          <cell r="J83" t="str">
            <v>解压玩具</v>
          </cell>
          <cell r="K83">
            <v>693.38000000000022</v>
          </cell>
          <cell r="L83">
            <v>808.94333333333361</v>
          </cell>
        </row>
        <row r="84">
          <cell r="D84" t="str">
            <v>解压玩具</v>
          </cell>
          <cell r="E84">
            <v>960.16000000000031</v>
          </cell>
          <cell r="J84" t="str">
            <v>精华液</v>
          </cell>
          <cell r="K84">
            <v>9.99</v>
          </cell>
          <cell r="L84">
            <v>11.655000000000001</v>
          </cell>
        </row>
        <row r="85">
          <cell r="D85" t="str">
            <v>精装本</v>
          </cell>
          <cell r="E85">
            <v>1060.190000000001</v>
          </cell>
          <cell r="J85" t="str">
            <v>精装本</v>
          </cell>
          <cell r="K85">
            <v>739.14000000000044</v>
          </cell>
          <cell r="L85">
            <v>862.3300000000005</v>
          </cell>
        </row>
        <row r="86">
          <cell r="D86" t="str">
            <v>居家袜</v>
          </cell>
          <cell r="E86">
            <v>9.99</v>
          </cell>
          <cell r="J86" t="str">
            <v>居家袜</v>
          </cell>
          <cell r="K86">
            <v>49.95</v>
          </cell>
          <cell r="L86">
            <v>58.275000000000006</v>
          </cell>
        </row>
        <row r="87">
          <cell r="D87" t="str">
            <v>居家小物</v>
          </cell>
          <cell r="E87">
            <v>68.77</v>
          </cell>
          <cell r="J87" t="str">
            <v>居家小物</v>
          </cell>
          <cell r="K87">
            <v>50.830000000000005</v>
          </cell>
          <cell r="L87">
            <v>59.301666666666677</v>
          </cell>
        </row>
        <row r="88">
          <cell r="D88" t="str">
            <v>卷发器</v>
          </cell>
          <cell r="E88">
            <v>121.76</v>
          </cell>
          <cell r="J88" t="str">
            <v>卷发器</v>
          </cell>
          <cell r="K88">
            <v>81.84</v>
          </cell>
          <cell r="L88">
            <v>95.48</v>
          </cell>
        </row>
        <row r="89">
          <cell r="D89" t="str">
            <v>卡通枕类</v>
          </cell>
          <cell r="E89">
            <v>372.30000000000007</v>
          </cell>
          <cell r="J89" t="str">
            <v>卡通枕类</v>
          </cell>
          <cell r="K89">
            <v>221.82999999999996</v>
          </cell>
          <cell r="L89">
            <v>258.80166666666662</v>
          </cell>
        </row>
        <row r="90">
          <cell r="D90" t="str">
            <v>考古盲盒</v>
          </cell>
          <cell r="E90">
            <v>104.91</v>
          </cell>
          <cell r="J90" t="str">
            <v>考古盲盒</v>
          </cell>
          <cell r="K90">
            <v>61.95</v>
          </cell>
          <cell r="L90">
            <v>72.275000000000006</v>
          </cell>
        </row>
        <row r="91">
          <cell r="D91" t="str">
            <v>靠枕</v>
          </cell>
          <cell r="E91">
            <v>2814.5499999999988</v>
          </cell>
          <cell r="J91" t="str">
            <v>靠枕</v>
          </cell>
          <cell r="K91">
            <v>1104.4400000000003</v>
          </cell>
          <cell r="L91">
            <v>1288.5133333333338</v>
          </cell>
        </row>
        <row r="92">
          <cell r="D92" t="str">
            <v>口红</v>
          </cell>
          <cell r="E92">
            <v>643.39000000000021</v>
          </cell>
          <cell r="J92" t="str">
            <v>口红</v>
          </cell>
          <cell r="K92">
            <v>401.58000000000004</v>
          </cell>
          <cell r="L92">
            <v>468.51000000000005</v>
          </cell>
        </row>
        <row r="93">
          <cell r="D93" t="str">
            <v>口气清新剂</v>
          </cell>
          <cell r="E93">
            <v>170.66</v>
          </cell>
          <cell r="J93" t="str">
            <v>口气清新剂</v>
          </cell>
          <cell r="K93">
            <v>115.16999999999999</v>
          </cell>
          <cell r="L93">
            <v>134.36499999999998</v>
          </cell>
        </row>
        <row r="94">
          <cell r="D94" t="str">
            <v>蜡烛</v>
          </cell>
          <cell r="E94">
            <v>124.91</v>
          </cell>
          <cell r="J94" t="str">
            <v>蜡烛</v>
          </cell>
          <cell r="K94">
            <v>95.98</v>
          </cell>
          <cell r="L94">
            <v>111.97666666666667</v>
          </cell>
        </row>
        <row r="95">
          <cell r="D95" t="str">
            <v>懒人/桌面支架</v>
          </cell>
          <cell r="E95">
            <v>540.36000000000013</v>
          </cell>
          <cell r="J95" t="str">
            <v>懒人/桌面支架</v>
          </cell>
          <cell r="K95">
            <v>488.42000000000007</v>
          </cell>
          <cell r="L95">
            <v>569.82333333333349</v>
          </cell>
        </row>
        <row r="96">
          <cell r="D96" t="str">
            <v>礼品袋/礼品盒</v>
          </cell>
          <cell r="E96">
            <v>128.02999999999997</v>
          </cell>
          <cell r="J96" t="str">
            <v>礼品袋/礼品盒</v>
          </cell>
          <cell r="K96">
            <v>79.699999999999989</v>
          </cell>
          <cell r="L96">
            <v>92.98333333333332</v>
          </cell>
        </row>
        <row r="97">
          <cell r="D97" t="str">
            <v>零钱包</v>
          </cell>
          <cell r="E97">
            <v>793.78000000000031</v>
          </cell>
          <cell r="J97" t="str">
            <v>零钱包</v>
          </cell>
          <cell r="K97">
            <v>876.36000000000035</v>
          </cell>
          <cell r="L97">
            <v>1022.4200000000004</v>
          </cell>
        </row>
        <row r="98">
          <cell r="D98" t="str">
            <v>旅行空瓶</v>
          </cell>
          <cell r="E98">
            <v>181.44000000000003</v>
          </cell>
          <cell r="J98" t="str">
            <v>旅行空瓶</v>
          </cell>
          <cell r="K98">
            <v>151.01999999999995</v>
          </cell>
          <cell r="L98">
            <v>176.18999999999994</v>
          </cell>
        </row>
        <row r="99">
          <cell r="D99" t="str">
            <v>旅行配饰</v>
          </cell>
          <cell r="E99">
            <v>14.97</v>
          </cell>
          <cell r="J99" t="str">
            <v>旅行收纳包</v>
          </cell>
          <cell r="K99">
            <v>500.98000000000013</v>
          </cell>
          <cell r="L99">
            <v>584.4766666666668</v>
          </cell>
        </row>
        <row r="100">
          <cell r="D100" t="str">
            <v>旅行收纳包</v>
          </cell>
          <cell r="E100">
            <v>476.38000000000017</v>
          </cell>
          <cell r="J100" t="str">
            <v>旅行套装</v>
          </cell>
          <cell r="K100">
            <v>277.47000000000008</v>
          </cell>
          <cell r="L100">
            <v>323.71500000000009</v>
          </cell>
        </row>
        <row r="101">
          <cell r="D101" t="str">
            <v>旅行套装</v>
          </cell>
          <cell r="E101">
            <v>523.15000000000032</v>
          </cell>
          <cell r="J101" t="str">
            <v>马克笔</v>
          </cell>
          <cell r="K101">
            <v>7.39</v>
          </cell>
          <cell r="L101">
            <v>8.6216666666666661</v>
          </cell>
        </row>
        <row r="102">
          <cell r="D102" t="str">
            <v>马克笔</v>
          </cell>
          <cell r="E102">
            <v>13.93</v>
          </cell>
          <cell r="J102" t="str">
            <v>盲盒摆件</v>
          </cell>
          <cell r="K102">
            <v>7203.95999999999</v>
          </cell>
          <cell r="L102">
            <v>8404.6199999999881</v>
          </cell>
        </row>
        <row r="103">
          <cell r="D103" t="str">
            <v>盲盒摆件</v>
          </cell>
          <cell r="E103">
            <v>16442.609999999979</v>
          </cell>
          <cell r="J103" t="str">
            <v>盲盒挂件</v>
          </cell>
          <cell r="K103">
            <v>65.94</v>
          </cell>
          <cell r="L103">
            <v>76.930000000000007</v>
          </cell>
        </row>
        <row r="104">
          <cell r="D104" t="str">
            <v>盲盒挂件</v>
          </cell>
          <cell r="E104">
            <v>19.98</v>
          </cell>
          <cell r="J104" t="str">
            <v>盲盒玩具</v>
          </cell>
          <cell r="K104">
            <v>7480.9799999999914</v>
          </cell>
          <cell r="L104">
            <v>8727.8099999999904</v>
          </cell>
        </row>
        <row r="105">
          <cell r="D105" t="str">
            <v>盲盒玩具</v>
          </cell>
          <cell r="E105">
            <v>9786.1399999999903</v>
          </cell>
          <cell r="J105" t="str">
            <v>毛巾</v>
          </cell>
          <cell r="K105">
            <v>132.96999999999997</v>
          </cell>
          <cell r="L105">
            <v>155.13166666666663</v>
          </cell>
        </row>
        <row r="106">
          <cell r="D106" t="str">
            <v>毛巾</v>
          </cell>
          <cell r="E106">
            <v>262</v>
          </cell>
          <cell r="J106" t="str">
            <v>眉笔</v>
          </cell>
          <cell r="K106">
            <v>136.76000000000002</v>
          </cell>
          <cell r="L106">
            <v>159.55333333333334</v>
          </cell>
        </row>
        <row r="107">
          <cell r="D107" t="str">
            <v>眉笔</v>
          </cell>
          <cell r="E107">
            <v>196.68</v>
          </cell>
          <cell r="J107" t="str">
            <v>眉刀</v>
          </cell>
          <cell r="K107">
            <v>87.839999999999989</v>
          </cell>
          <cell r="L107">
            <v>102.47999999999999</v>
          </cell>
        </row>
        <row r="108">
          <cell r="D108" t="str">
            <v>眉刀</v>
          </cell>
          <cell r="E108">
            <v>149.73000000000002</v>
          </cell>
          <cell r="J108" t="str">
            <v>眉粉/膏/蜡</v>
          </cell>
          <cell r="K108">
            <v>75.959999999999994</v>
          </cell>
          <cell r="L108">
            <v>88.61999999999999</v>
          </cell>
        </row>
        <row r="109">
          <cell r="D109" t="str">
            <v>眉夹/剪</v>
          </cell>
          <cell r="E109">
            <v>184.91999999999996</v>
          </cell>
          <cell r="J109" t="str">
            <v>眉夹/剪</v>
          </cell>
          <cell r="K109">
            <v>149.76000000000002</v>
          </cell>
          <cell r="L109">
            <v>174.72000000000003</v>
          </cell>
        </row>
        <row r="110">
          <cell r="D110" t="str">
            <v>美甲贴</v>
          </cell>
          <cell r="E110">
            <v>430.13000000000034</v>
          </cell>
          <cell r="J110" t="str">
            <v>美甲贴</v>
          </cell>
          <cell r="K110">
            <v>392.30000000000007</v>
          </cell>
          <cell r="L110">
            <v>457.68333333333339</v>
          </cell>
        </row>
        <row r="111">
          <cell r="D111" t="str">
            <v>迷你小风扇</v>
          </cell>
          <cell r="E111">
            <v>39.99</v>
          </cell>
          <cell r="J111" t="str">
            <v>迷你小风扇</v>
          </cell>
          <cell r="K111">
            <v>39.99</v>
          </cell>
          <cell r="L111">
            <v>46.655000000000001</v>
          </cell>
        </row>
        <row r="112">
          <cell r="D112" t="str">
            <v>密封袋</v>
          </cell>
          <cell r="E112">
            <v>97.23</v>
          </cell>
          <cell r="J112" t="str">
            <v>密封袋</v>
          </cell>
          <cell r="K112">
            <v>19.950000000000003</v>
          </cell>
          <cell r="L112">
            <v>23.275000000000006</v>
          </cell>
        </row>
        <row r="113">
          <cell r="D113" t="str">
            <v>棉签</v>
          </cell>
          <cell r="E113">
            <v>216.76000000000008</v>
          </cell>
          <cell r="J113" t="str">
            <v>棉签</v>
          </cell>
          <cell r="K113">
            <v>215.49999999999997</v>
          </cell>
          <cell r="L113">
            <v>251.41666666666666</v>
          </cell>
        </row>
        <row r="114">
          <cell r="D114" t="str">
            <v>面膜</v>
          </cell>
          <cell r="E114">
            <v>2351.7599999999993</v>
          </cell>
          <cell r="J114" t="str">
            <v>面膜</v>
          </cell>
          <cell r="K114">
            <v>1405.7300000000016</v>
          </cell>
          <cell r="L114">
            <v>1640.0183333333352</v>
          </cell>
        </row>
        <row r="115">
          <cell r="D115" t="str">
            <v>面膜膏</v>
          </cell>
          <cell r="E115">
            <v>322.83</v>
          </cell>
          <cell r="J115" t="str">
            <v>面膜膏</v>
          </cell>
          <cell r="K115">
            <v>113.93999999999998</v>
          </cell>
          <cell r="L115">
            <v>132.92999999999998</v>
          </cell>
        </row>
        <row r="116">
          <cell r="D116" t="str">
            <v>面霜</v>
          </cell>
          <cell r="E116">
            <v>187.92</v>
          </cell>
          <cell r="J116" t="str">
            <v>面霜</v>
          </cell>
          <cell r="K116">
            <v>213.91</v>
          </cell>
          <cell r="L116">
            <v>249.56166666666664</v>
          </cell>
        </row>
        <row r="117">
          <cell r="D117" t="str">
            <v>沐浴球</v>
          </cell>
          <cell r="E117">
            <v>117.71999999999998</v>
          </cell>
          <cell r="J117" t="str">
            <v>沐浴球</v>
          </cell>
          <cell r="K117">
            <v>173.65000000000003</v>
          </cell>
          <cell r="L117">
            <v>202.59166666666673</v>
          </cell>
        </row>
        <row r="118">
          <cell r="D118" t="str">
            <v>男士香水</v>
          </cell>
          <cell r="E118">
            <v>547.70000000000005</v>
          </cell>
          <cell r="J118" t="str">
            <v>男士香水</v>
          </cell>
          <cell r="K118">
            <v>215.91</v>
          </cell>
          <cell r="L118">
            <v>251.89499999999998</v>
          </cell>
        </row>
        <row r="119">
          <cell r="D119" t="str">
            <v>女士钱包</v>
          </cell>
          <cell r="E119">
            <v>264.78000000000003</v>
          </cell>
          <cell r="J119" t="str">
            <v>女士钱包</v>
          </cell>
          <cell r="K119">
            <v>362.69000000000005</v>
          </cell>
          <cell r="L119">
            <v>423.13833333333343</v>
          </cell>
        </row>
        <row r="120">
          <cell r="D120" t="str">
            <v>女士香水</v>
          </cell>
          <cell r="E120">
            <v>1741.4900000000011</v>
          </cell>
          <cell r="J120" t="str">
            <v>女士香水</v>
          </cell>
          <cell r="K120">
            <v>1210.0700000000004</v>
          </cell>
          <cell r="L120">
            <v>1411.7483333333339</v>
          </cell>
        </row>
        <row r="121">
          <cell r="D121" t="str">
            <v>女士浴室拖</v>
          </cell>
          <cell r="E121">
            <v>1444.1500000000003</v>
          </cell>
          <cell r="J121" t="str">
            <v>女士浴室拖</v>
          </cell>
          <cell r="K121">
            <v>814.67000000000019</v>
          </cell>
          <cell r="L121">
            <v>950.44833333333349</v>
          </cell>
        </row>
        <row r="122">
          <cell r="D122" t="str">
            <v>排插</v>
          </cell>
          <cell r="E122">
            <v>71.94</v>
          </cell>
          <cell r="J122" t="str">
            <v>排插</v>
          </cell>
          <cell r="K122">
            <v>11.99</v>
          </cell>
          <cell r="L122">
            <v>13.988333333333333</v>
          </cell>
        </row>
        <row r="123">
          <cell r="D123" t="str">
            <v>其他拼装</v>
          </cell>
          <cell r="E123">
            <v>131.78</v>
          </cell>
          <cell r="J123" t="str">
            <v>其他拼装</v>
          </cell>
          <cell r="K123">
            <v>65.89</v>
          </cell>
          <cell r="L123">
            <v>76.87166666666667</v>
          </cell>
        </row>
        <row r="124">
          <cell r="D124" t="str">
            <v>其他数码配件</v>
          </cell>
          <cell r="E124">
            <v>395.34000000000015</v>
          </cell>
          <cell r="J124" t="str">
            <v>其他数码配件</v>
          </cell>
          <cell r="K124">
            <v>262.57</v>
          </cell>
          <cell r="L124">
            <v>306.33166666666665</v>
          </cell>
        </row>
        <row r="125">
          <cell r="D125" t="str">
            <v>其他玩具系列类</v>
          </cell>
          <cell r="E125">
            <v>67.31</v>
          </cell>
          <cell r="J125" t="str">
            <v>其他玩具系列类</v>
          </cell>
          <cell r="K125">
            <v>84.510000000000019</v>
          </cell>
          <cell r="L125">
            <v>98.595000000000013</v>
          </cell>
        </row>
        <row r="126">
          <cell r="D126" t="str">
            <v>棋牌玩具</v>
          </cell>
          <cell r="E126">
            <v>23.88</v>
          </cell>
          <cell r="J126" t="str">
            <v>其他文具礼品类</v>
          </cell>
          <cell r="K126">
            <v>0</v>
          </cell>
          <cell r="L126">
            <v>0</v>
          </cell>
        </row>
        <row r="127">
          <cell r="D127" t="str">
            <v>签字笔</v>
          </cell>
          <cell r="E127">
            <v>291.29000000000008</v>
          </cell>
          <cell r="J127" t="str">
            <v>签字笔</v>
          </cell>
          <cell r="K127">
            <v>167.29999999999998</v>
          </cell>
          <cell r="L127">
            <v>195.18333333333331</v>
          </cell>
        </row>
        <row r="128">
          <cell r="D128" t="str">
            <v>趣味签字笔</v>
          </cell>
          <cell r="E128">
            <v>337.1400000000001</v>
          </cell>
          <cell r="J128" t="str">
            <v>球类运动</v>
          </cell>
          <cell r="K128">
            <v>0</v>
          </cell>
          <cell r="L128">
            <v>0</v>
          </cell>
        </row>
        <row r="129">
          <cell r="D129" t="str">
            <v>热血战斗日漫手办</v>
          </cell>
          <cell r="E129">
            <v>13.99</v>
          </cell>
          <cell r="J129" t="str">
            <v>趣味签字笔</v>
          </cell>
          <cell r="K129">
            <v>293.81</v>
          </cell>
          <cell r="L129">
            <v>342.77833333333331</v>
          </cell>
        </row>
        <row r="130">
          <cell r="D130" t="str">
            <v>湿厕纸</v>
          </cell>
          <cell r="E130">
            <v>20.940000000000005</v>
          </cell>
          <cell r="J130" t="str">
            <v>乳液</v>
          </cell>
          <cell r="K130">
            <v>71.94</v>
          </cell>
          <cell r="L130">
            <v>83.93</v>
          </cell>
        </row>
        <row r="131">
          <cell r="D131" t="str">
            <v>湿纸巾</v>
          </cell>
          <cell r="E131">
            <v>625.20000000000005</v>
          </cell>
          <cell r="J131" t="str">
            <v>湿厕纸</v>
          </cell>
          <cell r="K131">
            <v>24.430000000000003</v>
          </cell>
          <cell r="L131">
            <v>28.501666666666672</v>
          </cell>
        </row>
        <row r="132">
          <cell r="D132" t="str">
            <v>时尚IP袜</v>
          </cell>
          <cell r="E132">
            <v>3235.3799999999924</v>
          </cell>
          <cell r="J132" t="str">
            <v>湿纸巾</v>
          </cell>
          <cell r="K132">
            <v>709.99000000000024</v>
          </cell>
          <cell r="L132">
            <v>828.32166666666694</v>
          </cell>
        </row>
        <row r="133">
          <cell r="D133" t="str">
            <v>时尚发夹</v>
          </cell>
          <cell r="E133">
            <v>484.7900000000003</v>
          </cell>
          <cell r="J133" t="str">
            <v>时尚IP袜</v>
          </cell>
          <cell r="K133">
            <v>3069.0799999999927</v>
          </cell>
          <cell r="L133">
            <v>3580.5933333333251</v>
          </cell>
        </row>
        <row r="134">
          <cell r="D134" t="str">
            <v>时尚挂饰</v>
          </cell>
          <cell r="E134">
            <v>6364.3599999999651</v>
          </cell>
          <cell r="J134" t="str">
            <v>时尚发夹</v>
          </cell>
          <cell r="K134">
            <v>624.72000000000037</v>
          </cell>
          <cell r="L134">
            <v>728.84000000000037</v>
          </cell>
        </row>
        <row r="135">
          <cell r="D135" t="str">
            <v>时尚头箍</v>
          </cell>
          <cell r="E135">
            <v>566.48000000000036</v>
          </cell>
          <cell r="J135" t="str">
            <v>时尚挂饰</v>
          </cell>
          <cell r="K135">
            <v>5181.8599999999751</v>
          </cell>
          <cell r="L135">
            <v>6045.5033333333049</v>
          </cell>
        </row>
        <row r="136">
          <cell r="D136" t="str">
            <v>时尚拖鞋</v>
          </cell>
          <cell r="E136">
            <v>916.23000000000036</v>
          </cell>
          <cell r="J136" t="str">
            <v>时尚头箍</v>
          </cell>
          <cell r="K136">
            <v>316.86000000000013</v>
          </cell>
          <cell r="L136">
            <v>369.67000000000019</v>
          </cell>
        </row>
        <row r="137">
          <cell r="D137" t="str">
            <v>时尚袜</v>
          </cell>
          <cell r="E137">
            <v>159.84000000000003</v>
          </cell>
          <cell r="J137" t="str">
            <v>时尚拖鞋</v>
          </cell>
          <cell r="K137">
            <v>641.45000000000027</v>
          </cell>
          <cell r="L137">
            <v>748.35833333333358</v>
          </cell>
        </row>
        <row r="138">
          <cell r="D138" t="str">
            <v>时尚橡皮筋</v>
          </cell>
          <cell r="E138">
            <v>17.43</v>
          </cell>
          <cell r="J138" t="str">
            <v>时尚袜</v>
          </cell>
          <cell r="K138">
            <v>99.9</v>
          </cell>
          <cell r="L138">
            <v>116.55000000000001</v>
          </cell>
        </row>
        <row r="139">
          <cell r="D139" t="str">
            <v>时尚爪夹</v>
          </cell>
          <cell r="E139">
            <v>520.92000000000007</v>
          </cell>
          <cell r="J139" t="str">
            <v>时尚橡皮筋</v>
          </cell>
          <cell r="K139">
            <v>2.4900000000000002</v>
          </cell>
          <cell r="L139">
            <v>2.9050000000000002</v>
          </cell>
        </row>
        <row r="140">
          <cell r="D140" t="str">
            <v>手动剃刀</v>
          </cell>
          <cell r="E140">
            <v>149.79000000000002</v>
          </cell>
          <cell r="J140" t="str">
            <v>时尚爪夹</v>
          </cell>
          <cell r="K140">
            <v>604.5200000000001</v>
          </cell>
          <cell r="L140">
            <v>705.27333333333343</v>
          </cell>
        </row>
        <row r="141">
          <cell r="D141" t="str">
            <v>手机挂饰</v>
          </cell>
          <cell r="E141">
            <v>17.96</v>
          </cell>
          <cell r="J141" t="str">
            <v>手动剃刀</v>
          </cell>
          <cell r="K141">
            <v>102.34</v>
          </cell>
          <cell r="L141">
            <v>119.39666666666668</v>
          </cell>
        </row>
        <row r="142">
          <cell r="D142" t="str">
            <v>手霜</v>
          </cell>
          <cell r="E142">
            <v>1323.4900000000016</v>
          </cell>
          <cell r="J142" t="str">
            <v>手机挂饰</v>
          </cell>
          <cell r="K142">
            <v>7.98</v>
          </cell>
          <cell r="L142">
            <v>9.31</v>
          </cell>
        </row>
        <row r="143">
          <cell r="D143" t="str">
            <v>手提包</v>
          </cell>
          <cell r="E143">
            <v>717.2800000000002</v>
          </cell>
          <cell r="J143" t="str">
            <v>手膜</v>
          </cell>
          <cell r="K143">
            <v>59.800000000000004</v>
          </cell>
          <cell r="L143">
            <v>69.766666666666666</v>
          </cell>
        </row>
        <row r="144">
          <cell r="D144" t="str">
            <v>梳子</v>
          </cell>
          <cell r="E144">
            <v>3828.2599999999893</v>
          </cell>
          <cell r="J144" t="str">
            <v>手霜</v>
          </cell>
          <cell r="K144">
            <v>982.46000000000083</v>
          </cell>
          <cell r="L144">
            <v>1146.2033333333343</v>
          </cell>
        </row>
        <row r="145">
          <cell r="D145" t="str">
            <v>鼠标</v>
          </cell>
          <cell r="E145">
            <v>103.91999999999999</v>
          </cell>
          <cell r="J145" t="str">
            <v>手提包</v>
          </cell>
          <cell r="K145">
            <v>282.76000000000005</v>
          </cell>
          <cell r="L145">
            <v>329.88666666666671</v>
          </cell>
        </row>
        <row r="146">
          <cell r="D146" t="str">
            <v>鼠标垫</v>
          </cell>
          <cell r="E146">
            <v>170.76</v>
          </cell>
          <cell r="J146" t="str">
            <v>梳子</v>
          </cell>
          <cell r="K146">
            <v>3491.7599999999916</v>
          </cell>
          <cell r="L146">
            <v>4073.7199999999898</v>
          </cell>
        </row>
        <row r="147">
          <cell r="D147" t="str">
            <v>束发带</v>
          </cell>
          <cell r="E147">
            <v>1556.6700000000014</v>
          </cell>
          <cell r="J147" t="str">
            <v>鼠标</v>
          </cell>
          <cell r="K147">
            <v>77.94</v>
          </cell>
          <cell r="L147">
            <v>90.93</v>
          </cell>
        </row>
        <row r="148">
          <cell r="D148" t="str">
            <v>数码贴膜</v>
          </cell>
          <cell r="E148">
            <v>3.99</v>
          </cell>
          <cell r="J148" t="str">
            <v>鼠标垫</v>
          </cell>
          <cell r="K148">
            <v>185.08999999999997</v>
          </cell>
          <cell r="L148">
            <v>215.9383333333333</v>
          </cell>
        </row>
        <row r="149">
          <cell r="D149" t="str">
            <v>双肩包</v>
          </cell>
          <cell r="E149">
            <v>76.95</v>
          </cell>
          <cell r="J149" t="str">
            <v>束发带</v>
          </cell>
          <cell r="K149">
            <v>1299.6300000000008</v>
          </cell>
          <cell r="L149">
            <v>1516.235000000001</v>
          </cell>
        </row>
        <row r="150">
          <cell r="D150" t="str">
            <v>塑料杯</v>
          </cell>
          <cell r="E150">
            <v>3263.6599999999949</v>
          </cell>
          <cell r="J150" t="str">
            <v>双肩包</v>
          </cell>
          <cell r="K150">
            <v>292.85000000000002</v>
          </cell>
          <cell r="L150">
            <v>341.65833333333336</v>
          </cell>
        </row>
        <row r="151">
          <cell r="D151" t="str">
            <v>塑料玩具</v>
          </cell>
          <cell r="E151">
            <v>6591.339999999992</v>
          </cell>
          <cell r="J151" t="str">
            <v>塑料杯</v>
          </cell>
          <cell r="K151">
            <v>3671.0299999999938</v>
          </cell>
          <cell r="L151">
            <v>4282.8683333333265</v>
          </cell>
        </row>
        <row r="152">
          <cell r="D152" t="str">
            <v>随身镜</v>
          </cell>
          <cell r="E152">
            <v>1316.3000000000006</v>
          </cell>
          <cell r="J152" t="str">
            <v>塑料玩具</v>
          </cell>
          <cell r="K152">
            <v>5612.3099999999949</v>
          </cell>
          <cell r="L152">
            <v>6547.6949999999943</v>
          </cell>
        </row>
        <row r="153">
          <cell r="D153" t="str">
            <v>台灯</v>
          </cell>
          <cell r="E153">
            <v>528.59000000000026</v>
          </cell>
          <cell r="J153" t="str">
            <v>随身镜</v>
          </cell>
          <cell r="K153">
            <v>1259.8500000000006</v>
          </cell>
          <cell r="L153">
            <v>1469.8250000000007</v>
          </cell>
        </row>
        <row r="154">
          <cell r="D154" t="str">
            <v>台镜</v>
          </cell>
          <cell r="E154">
            <v>270.64000000000004</v>
          </cell>
          <cell r="J154" t="str">
            <v>他牌海味零食</v>
          </cell>
          <cell r="K154">
            <v>17.96</v>
          </cell>
          <cell r="L154">
            <v>20.953333333333337</v>
          </cell>
        </row>
        <row r="155">
          <cell r="D155" t="str">
            <v>太阳镜</v>
          </cell>
          <cell r="E155">
            <v>847.13000000000056</v>
          </cell>
          <cell r="J155" t="str">
            <v>台灯</v>
          </cell>
          <cell r="K155">
            <v>273.76000000000005</v>
          </cell>
          <cell r="L155">
            <v>319.38666666666671</v>
          </cell>
        </row>
        <row r="156">
          <cell r="D156" t="str">
            <v>糖果</v>
          </cell>
          <cell r="E156">
            <v>3061.8799999999906</v>
          </cell>
          <cell r="J156" t="str">
            <v>台镜</v>
          </cell>
          <cell r="K156">
            <v>203.68000000000004</v>
          </cell>
          <cell r="L156">
            <v>237.62666666666672</v>
          </cell>
        </row>
        <row r="157">
          <cell r="D157" t="str">
            <v>陶瓷杯</v>
          </cell>
          <cell r="E157">
            <v>527.33000000000027</v>
          </cell>
          <cell r="J157" t="str">
            <v>太阳镜</v>
          </cell>
          <cell r="K157">
            <v>403.59000000000015</v>
          </cell>
          <cell r="L157">
            <v>470.85500000000019</v>
          </cell>
        </row>
        <row r="158">
          <cell r="D158" t="str">
            <v>铁艺收纳</v>
          </cell>
          <cell r="E158">
            <v>111.85999999999999</v>
          </cell>
          <cell r="J158" t="str">
            <v>糖果</v>
          </cell>
          <cell r="K158">
            <v>2223.7100000000005</v>
          </cell>
          <cell r="L158">
            <v>2594.3283333333338</v>
          </cell>
        </row>
        <row r="159">
          <cell r="D159" t="str">
            <v>头扎</v>
          </cell>
          <cell r="E159">
            <v>629.32000000000073</v>
          </cell>
          <cell r="J159" t="str">
            <v>陶瓷杯</v>
          </cell>
          <cell r="K159">
            <v>334.55000000000013</v>
          </cell>
          <cell r="L159">
            <v>390.30833333333351</v>
          </cell>
        </row>
        <row r="160">
          <cell r="D160" t="str">
            <v>涂色产品</v>
          </cell>
          <cell r="E160">
            <v>198.13999999999996</v>
          </cell>
          <cell r="J160" t="str">
            <v>铁艺收纳</v>
          </cell>
          <cell r="K160">
            <v>55.930000000000007</v>
          </cell>
          <cell r="L160">
            <v>65.251666666666665</v>
          </cell>
        </row>
        <row r="161">
          <cell r="D161" t="str">
            <v>娃娃玩具</v>
          </cell>
          <cell r="E161">
            <v>48.96</v>
          </cell>
          <cell r="J161" t="str">
            <v>头扎</v>
          </cell>
          <cell r="K161">
            <v>480.70000000000033</v>
          </cell>
          <cell r="L161">
            <v>560.81666666666706</v>
          </cell>
        </row>
        <row r="162">
          <cell r="D162" t="str">
            <v>外采盲盒</v>
          </cell>
          <cell r="E162">
            <v>556.60000000000014</v>
          </cell>
          <cell r="J162" t="str">
            <v>涂色产品</v>
          </cell>
          <cell r="K162">
            <v>540.63000000000034</v>
          </cell>
          <cell r="L162">
            <v>630.73500000000047</v>
          </cell>
        </row>
        <row r="163">
          <cell r="D163" t="str">
            <v>玩偶挂饰</v>
          </cell>
          <cell r="E163">
            <v>5558.7799999999879</v>
          </cell>
          <cell r="J163" t="str">
            <v>外采盲盒</v>
          </cell>
          <cell r="K163">
            <v>459.66</v>
          </cell>
          <cell r="L163">
            <v>536.27</v>
          </cell>
        </row>
        <row r="164">
          <cell r="D164" t="str">
            <v>碗、碟、盘</v>
          </cell>
          <cell r="E164">
            <v>0</v>
          </cell>
          <cell r="J164" t="str">
            <v>玩偶挂饰</v>
          </cell>
          <cell r="K164">
            <v>3094.9499999999957</v>
          </cell>
          <cell r="L164">
            <v>3610.7749999999946</v>
          </cell>
        </row>
        <row r="165">
          <cell r="D165" t="str">
            <v>文具收纳</v>
          </cell>
          <cell r="E165">
            <v>65.89</v>
          </cell>
          <cell r="J165" t="str">
            <v>文具收纳</v>
          </cell>
          <cell r="K165">
            <v>143.6</v>
          </cell>
          <cell r="L165">
            <v>167.53333333333333</v>
          </cell>
        </row>
        <row r="166">
          <cell r="D166" t="str">
            <v>五金工具</v>
          </cell>
          <cell r="E166">
            <v>55.93</v>
          </cell>
          <cell r="J166" t="str">
            <v>五金工具</v>
          </cell>
          <cell r="K166">
            <v>119.85000000000001</v>
          </cell>
          <cell r="L166">
            <v>139.82500000000002</v>
          </cell>
        </row>
        <row r="167">
          <cell r="D167" t="str">
            <v>吸油纸/膜</v>
          </cell>
          <cell r="E167">
            <v>47.84</v>
          </cell>
          <cell r="J167" t="str">
            <v>吸管</v>
          </cell>
          <cell r="K167">
            <v>8.9700000000000006</v>
          </cell>
          <cell r="L167">
            <v>10.465</v>
          </cell>
        </row>
        <row r="168">
          <cell r="D168" t="str">
            <v>洗发水</v>
          </cell>
          <cell r="E168">
            <v>243.84000000000006</v>
          </cell>
          <cell r="J168" t="str">
            <v>吸油纸/膜</v>
          </cell>
          <cell r="K168">
            <v>38.870000000000005</v>
          </cell>
          <cell r="L168">
            <v>45.348333333333343</v>
          </cell>
        </row>
        <row r="169">
          <cell r="D169" t="str">
            <v>洗甲水/卸甲巾</v>
          </cell>
          <cell r="E169">
            <v>11.97</v>
          </cell>
          <cell r="J169" t="str">
            <v>洗发水</v>
          </cell>
          <cell r="K169">
            <v>341.78000000000003</v>
          </cell>
          <cell r="L169">
            <v>398.74333333333334</v>
          </cell>
        </row>
        <row r="170">
          <cell r="D170" t="str">
            <v>洗脸巾</v>
          </cell>
          <cell r="E170">
            <v>65.87</v>
          </cell>
          <cell r="J170" t="str">
            <v>洗甲水/卸甲巾</v>
          </cell>
          <cell r="K170">
            <v>11.97</v>
          </cell>
          <cell r="L170">
            <v>13.965</v>
          </cell>
        </row>
        <row r="171">
          <cell r="D171" t="str">
            <v>洗脸扑</v>
          </cell>
          <cell r="E171">
            <v>99.2</v>
          </cell>
          <cell r="J171" t="str">
            <v>洗脸巾</v>
          </cell>
          <cell r="K171">
            <v>34.940000000000005</v>
          </cell>
          <cell r="L171">
            <v>40.763333333333335</v>
          </cell>
        </row>
        <row r="172">
          <cell r="D172" t="str">
            <v>洗脸刷</v>
          </cell>
          <cell r="E172">
            <v>62.890000000000008</v>
          </cell>
          <cell r="J172" t="str">
            <v>洗脸扑</v>
          </cell>
          <cell r="K172">
            <v>74.290000000000006</v>
          </cell>
          <cell r="L172">
            <v>86.671666666666681</v>
          </cell>
        </row>
        <row r="173">
          <cell r="D173" t="str">
            <v>洗脸仪</v>
          </cell>
          <cell r="E173">
            <v>329.67000000000007</v>
          </cell>
          <cell r="J173" t="str">
            <v>洗脸刷</v>
          </cell>
          <cell r="K173">
            <v>94.85</v>
          </cell>
          <cell r="L173">
            <v>110.65833333333332</v>
          </cell>
        </row>
        <row r="174">
          <cell r="D174" t="str">
            <v>洗衣袋</v>
          </cell>
          <cell r="E174">
            <v>146.85000000000002</v>
          </cell>
          <cell r="J174" t="str">
            <v>洗衣袋</v>
          </cell>
          <cell r="K174">
            <v>99.399999999999991</v>
          </cell>
          <cell r="L174">
            <v>115.96666666666667</v>
          </cell>
        </row>
        <row r="175">
          <cell r="D175" t="str">
            <v>线圈本</v>
          </cell>
          <cell r="E175">
            <v>349.33000000000021</v>
          </cell>
          <cell r="J175" t="str">
            <v>线圈本</v>
          </cell>
          <cell r="K175">
            <v>462.1400000000001</v>
          </cell>
          <cell r="L175">
            <v>539.16333333333353</v>
          </cell>
        </row>
        <row r="176">
          <cell r="D176" t="str">
            <v>香包</v>
          </cell>
          <cell r="E176">
            <v>179.65000000000003</v>
          </cell>
          <cell r="J176" t="str">
            <v>香包</v>
          </cell>
          <cell r="K176">
            <v>29.94</v>
          </cell>
          <cell r="L176">
            <v>34.93</v>
          </cell>
        </row>
        <row r="177">
          <cell r="D177" t="str">
            <v>香体/走珠</v>
          </cell>
          <cell r="E177">
            <v>119.76</v>
          </cell>
          <cell r="J177" t="str">
            <v>香体/走珠</v>
          </cell>
          <cell r="K177">
            <v>94.81</v>
          </cell>
          <cell r="L177">
            <v>110.61166666666668</v>
          </cell>
        </row>
        <row r="178">
          <cell r="D178" t="str">
            <v>香薰</v>
          </cell>
          <cell r="E178">
            <v>1463.650000000001</v>
          </cell>
          <cell r="J178" t="str">
            <v>香薰</v>
          </cell>
          <cell r="K178">
            <v>1322.4400000000005</v>
          </cell>
          <cell r="L178">
            <v>1542.8466666666673</v>
          </cell>
        </row>
        <row r="179">
          <cell r="D179" t="str">
            <v>小夜灯</v>
          </cell>
          <cell r="E179">
            <v>4397.0099999999939</v>
          </cell>
          <cell r="J179" t="str">
            <v>小夜灯</v>
          </cell>
          <cell r="K179">
            <v>3164.7699999999963</v>
          </cell>
          <cell r="L179">
            <v>3692.231666666662</v>
          </cell>
        </row>
        <row r="180">
          <cell r="D180" t="str">
            <v>斜挎包</v>
          </cell>
          <cell r="E180">
            <v>3695.3899999999971</v>
          </cell>
          <cell r="J180" t="str">
            <v>斜挎包</v>
          </cell>
          <cell r="K180">
            <v>2232.889999999999</v>
          </cell>
          <cell r="L180">
            <v>2605.038333333332</v>
          </cell>
        </row>
        <row r="181">
          <cell r="D181" t="str">
            <v>卸妆巾</v>
          </cell>
          <cell r="E181">
            <v>281.46000000000004</v>
          </cell>
          <cell r="J181" t="str">
            <v>卸妆巾</v>
          </cell>
          <cell r="K181">
            <v>327.41000000000003</v>
          </cell>
          <cell r="L181">
            <v>381.97833333333335</v>
          </cell>
        </row>
        <row r="182">
          <cell r="D182" t="str">
            <v>卸妆水/油</v>
          </cell>
          <cell r="E182">
            <v>147.91</v>
          </cell>
          <cell r="J182" t="str">
            <v>卸妆水/油</v>
          </cell>
          <cell r="K182">
            <v>139.89999999999998</v>
          </cell>
          <cell r="L182">
            <v>163.21666666666664</v>
          </cell>
        </row>
        <row r="183">
          <cell r="D183" t="str">
            <v>修甲工具</v>
          </cell>
          <cell r="E183">
            <v>600.2900000000003</v>
          </cell>
          <cell r="J183" t="str">
            <v>修甲工具</v>
          </cell>
          <cell r="K183">
            <v>329.67000000000007</v>
          </cell>
          <cell r="L183">
            <v>384.61500000000012</v>
          </cell>
        </row>
        <row r="184">
          <cell r="D184" t="str">
            <v>牙刷</v>
          </cell>
          <cell r="E184">
            <v>355.64000000000016</v>
          </cell>
          <cell r="J184" t="str">
            <v>牙刷</v>
          </cell>
          <cell r="K184">
            <v>209.49000000000007</v>
          </cell>
          <cell r="L184">
            <v>244.40500000000009</v>
          </cell>
        </row>
        <row r="185">
          <cell r="D185" t="str">
            <v>牙线</v>
          </cell>
          <cell r="E185">
            <v>135.73000000000002</v>
          </cell>
          <cell r="J185" t="str">
            <v>牙线</v>
          </cell>
          <cell r="K185">
            <v>24.950000000000003</v>
          </cell>
          <cell r="L185">
            <v>29.108333333333338</v>
          </cell>
        </row>
        <row r="186">
          <cell r="D186" t="str">
            <v>眼线笔/液</v>
          </cell>
          <cell r="E186">
            <v>368.72000000000008</v>
          </cell>
          <cell r="J186" t="str">
            <v>眼线笔/液</v>
          </cell>
          <cell r="K186">
            <v>175.80999999999997</v>
          </cell>
          <cell r="L186">
            <v>205.11166666666662</v>
          </cell>
        </row>
        <row r="187">
          <cell r="D187" t="str">
            <v>眼线膏</v>
          </cell>
          <cell r="E187">
            <v>190.87000000000003</v>
          </cell>
          <cell r="J187" t="str">
            <v>眼线膏</v>
          </cell>
          <cell r="K187">
            <v>128.91</v>
          </cell>
          <cell r="L187">
            <v>150.39499999999998</v>
          </cell>
        </row>
        <row r="188">
          <cell r="D188" t="str">
            <v>眼线液</v>
          </cell>
          <cell r="E188">
            <v>594.55000000000018</v>
          </cell>
          <cell r="J188" t="str">
            <v>眼线液</v>
          </cell>
          <cell r="K188">
            <v>610.53</v>
          </cell>
          <cell r="L188">
            <v>712.28499999999997</v>
          </cell>
        </row>
        <row r="189">
          <cell r="D189" t="str">
            <v>眼影</v>
          </cell>
          <cell r="E189">
            <v>353.58000000000004</v>
          </cell>
          <cell r="J189" t="str">
            <v>眼影</v>
          </cell>
          <cell r="K189">
            <v>156.71</v>
          </cell>
          <cell r="L189">
            <v>182.82833333333335</v>
          </cell>
        </row>
        <row r="190">
          <cell r="D190" t="str">
            <v>液体口红</v>
          </cell>
          <cell r="E190">
            <v>515.57000000000005</v>
          </cell>
          <cell r="J190" t="str">
            <v>眼影液</v>
          </cell>
          <cell r="K190">
            <v>37.979999999999997</v>
          </cell>
          <cell r="L190">
            <v>44.309999999999995</v>
          </cell>
        </row>
        <row r="191">
          <cell r="D191" t="str">
            <v>一次性橡皮筋</v>
          </cell>
          <cell r="E191">
            <v>196.10000000000002</v>
          </cell>
          <cell r="J191" t="str">
            <v>液体口红</v>
          </cell>
          <cell r="K191">
            <v>167.86</v>
          </cell>
          <cell r="L191">
            <v>195.8366666666667</v>
          </cell>
        </row>
        <row r="192">
          <cell r="D192" t="str">
            <v>益智玩具</v>
          </cell>
          <cell r="E192">
            <v>11.98</v>
          </cell>
          <cell r="J192" t="str">
            <v>一次性橡皮筋</v>
          </cell>
          <cell r="K192">
            <v>178.13999999999996</v>
          </cell>
          <cell r="L192">
            <v>207.82999999999996</v>
          </cell>
        </row>
        <row r="193">
          <cell r="D193" t="str">
            <v>饮料/饮品</v>
          </cell>
          <cell r="E193">
            <v>1465.4600000000016</v>
          </cell>
          <cell r="J193" t="str">
            <v>饮料/饮品</v>
          </cell>
          <cell r="K193">
            <v>908.71000000000095</v>
          </cell>
          <cell r="L193">
            <v>1060.1616666666678</v>
          </cell>
        </row>
        <row r="194">
          <cell r="D194" t="str">
            <v>游戏周边</v>
          </cell>
          <cell r="E194">
            <v>655.05000000000007</v>
          </cell>
          <cell r="J194" t="str">
            <v>游戏周边</v>
          </cell>
          <cell r="K194">
            <v>163.76000000000002</v>
          </cell>
          <cell r="L194">
            <v>191.05333333333334</v>
          </cell>
        </row>
        <row r="195">
          <cell r="D195" t="str">
            <v>浴巾</v>
          </cell>
          <cell r="E195">
            <v>235.77</v>
          </cell>
          <cell r="J195" t="str">
            <v>浴巾</v>
          </cell>
          <cell r="K195">
            <v>192.16</v>
          </cell>
          <cell r="L195">
            <v>224.18666666666664</v>
          </cell>
        </row>
        <row r="196">
          <cell r="D196" t="str">
            <v>浴帽</v>
          </cell>
          <cell r="E196">
            <v>54.890000000000008</v>
          </cell>
          <cell r="J196" t="str">
            <v>浴帽</v>
          </cell>
          <cell r="K196">
            <v>47.22</v>
          </cell>
          <cell r="L196">
            <v>55.09</v>
          </cell>
        </row>
        <row r="197">
          <cell r="D197" t="str">
            <v>浴室用品</v>
          </cell>
          <cell r="E197">
            <v>441.82000000000028</v>
          </cell>
          <cell r="J197" t="str">
            <v>浴室用品</v>
          </cell>
          <cell r="K197">
            <v>206.92000000000002</v>
          </cell>
          <cell r="L197">
            <v>241.40666666666669</v>
          </cell>
        </row>
        <row r="198">
          <cell r="D198" t="str">
            <v>浴盐</v>
          </cell>
          <cell r="E198">
            <v>151.79</v>
          </cell>
          <cell r="J198" t="str">
            <v>浴盐</v>
          </cell>
          <cell r="K198">
            <v>34.96</v>
          </cell>
          <cell r="L198">
            <v>40.786666666666669</v>
          </cell>
        </row>
        <row r="199">
          <cell r="D199" t="str">
            <v>杂物收纳</v>
          </cell>
          <cell r="E199">
            <v>394.53000000000003</v>
          </cell>
          <cell r="J199" t="str">
            <v>杂物收纳</v>
          </cell>
          <cell r="K199">
            <v>458.45000000000005</v>
          </cell>
          <cell r="L199">
            <v>534.85833333333346</v>
          </cell>
        </row>
        <row r="200">
          <cell r="D200" t="str">
            <v>粘毛器</v>
          </cell>
          <cell r="E200">
            <v>3.99</v>
          </cell>
          <cell r="J200" t="str">
            <v>粘毛器</v>
          </cell>
          <cell r="K200">
            <v>15.96</v>
          </cell>
          <cell r="L200">
            <v>18.62</v>
          </cell>
        </row>
        <row r="201">
          <cell r="D201" t="str">
            <v>长柄伞</v>
          </cell>
          <cell r="E201">
            <v>759.24000000000012</v>
          </cell>
          <cell r="J201" t="str">
            <v>长柄伞</v>
          </cell>
          <cell r="K201">
            <v>159.84000000000003</v>
          </cell>
          <cell r="L201">
            <v>186.48000000000002</v>
          </cell>
        </row>
        <row r="202">
          <cell r="D202" t="str">
            <v>遮痘贴</v>
          </cell>
          <cell r="E202">
            <v>215.78000000000003</v>
          </cell>
          <cell r="J202" t="str">
            <v>遮痘贴</v>
          </cell>
          <cell r="K202">
            <v>87.910000000000011</v>
          </cell>
          <cell r="L202">
            <v>102.56166666666668</v>
          </cell>
        </row>
        <row r="203">
          <cell r="D203" t="str">
            <v>蒸汽眼罩</v>
          </cell>
          <cell r="E203">
            <v>301.48999999999995</v>
          </cell>
          <cell r="J203" t="str">
            <v>蒸汽眼罩</v>
          </cell>
          <cell r="K203">
            <v>186.68000000000004</v>
          </cell>
          <cell r="L203">
            <v>217.79333333333338</v>
          </cell>
        </row>
        <row r="204">
          <cell r="D204" t="str">
            <v>纸巾</v>
          </cell>
          <cell r="E204">
            <v>549.57000000000016</v>
          </cell>
          <cell r="J204" t="str">
            <v>纸巾</v>
          </cell>
          <cell r="K204">
            <v>500.13000000000017</v>
          </cell>
          <cell r="L204">
            <v>583.48500000000024</v>
          </cell>
        </row>
        <row r="205">
          <cell r="D205" t="str">
            <v>指环支架</v>
          </cell>
          <cell r="E205">
            <v>35.94</v>
          </cell>
          <cell r="J205" t="str">
            <v>指环支架</v>
          </cell>
          <cell r="K205">
            <v>35.940000000000005</v>
          </cell>
          <cell r="L205">
            <v>41.930000000000007</v>
          </cell>
        </row>
        <row r="206">
          <cell r="D206" t="str">
            <v>指甲油</v>
          </cell>
          <cell r="E206">
            <v>1036.4500000000005</v>
          </cell>
          <cell r="J206" t="str">
            <v>指甲油</v>
          </cell>
          <cell r="K206">
            <v>520.21000000000026</v>
          </cell>
          <cell r="L206">
            <v>606.91166666666697</v>
          </cell>
        </row>
        <row r="207">
          <cell r="D207" t="str">
            <v>妆前/隔离</v>
          </cell>
          <cell r="E207">
            <v>16.989999999999998</v>
          </cell>
          <cell r="J207" t="str">
            <v>妆前/隔离</v>
          </cell>
          <cell r="K207">
            <v>33.979999999999997</v>
          </cell>
          <cell r="L207">
            <v>39.643333333333331</v>
          </cell>
        </row>
        <row r="208">
          <cell r="D208" t="str">
            <v>装材购物袋</v>
          </cell>
          <cell r="E208">
            <v>531.12</v>
          </cell>
          <cell r="J208" t="str">
            <v>装材购物袋</v>
          </cell>
          <cell r="K208">
            <v>398.74</v>
          </cell>
          <cell r="L208">
            <v>465.19666666666666</v>
          </cell>
        </row>
        <row r="209">
          <cell r="D209" t="str">
            <v>桌面收纳</v>
          </cell>
          <cell r="E209">
            <v>1671.0700000000013</v>
          </cell>
          <cell r="J209" t="str">
            <v>桌面收纳</v>
          </cell>
          <cell r="K209">
            <v>1396.4500000000012</v>
          </cell>
          <cell r="L209">
            <v>1629.1916666666682</v>
          </cell>
        </row>
        <row r="210">
          <cell r="D210" t="str">
            <v>足膜</v>
          </cell>
          <cell r="E210">
            <v>11.98</v>
          </cell>
          <cell r="J210" t="str">
            <v>足膜</v>
          </cell>
          <cell r="K210">
            <v>17.950000000000003</v>
          </cell>
          <cell r="L210">
            <v>20.94166666666667</v>
          </cell>
        </row>
        <row r="211">
          <cell r="D211" t="str">
            <v>座垫</v>
          </cell>
          <cell r="E211">
            <v>265.83000000000004</v>
          </cell>
          <cell r="J211" t="str">
            <v>座垫</v>
          </cell>
          <cell r="K211">
            <v>45.96</v>
          </cell>
          <cell r="L211">
            <v>53.620000000000005</v>
          </cell>
        </row>
        <row r="212">
          <cell r="D212" t="str">
            <v>Grand Total</v>
          </cell>
          <cell r="E212">
            <v>168100.67999999982</v>
          </cell>
          <cell r="J212" t="str">
            <v>Grand Total</v>
          </cell>
          <cell r="K212">
            <v>123571.06999999996</v>
          </cell>
          <cell r="L212">
            <v>144166.24833333329</v>
          </cell>
        </row>
      </sheetData>
      <sheetData sheetId="2" refreshError="1"/>
      <sheetData sheetId="3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heet1"/>
      <sheetName val="Sheet2"/>
    </sheetNames>
    <sheetDataSet>
      <sheetData sheetId="0" refreshError="1"/>
      <sheetData sheetId="1">
        <row r="1">
          <cell r="A1" t="str">
            <v>2012257110102</v>
          </cell>
          <cell r="B1" t="str">
            <v>https://miniso-pic.oss-cn-shenzhen.aliyuncs.com/6936735326211-1.jpg</v>
          </cell>
        </row>
        <row r="2">
          <cell r="A2" t="str">
            <v>2012259610105</v>
          </cell>
          <cell r="B2" t="str">
            <v>https://miniso-pic.oss-cn-shenzhen.aliyuncs.com/6936735325566-1.jpg</v>
          </cell>
        </row>
        <row r="3">
          <cell r="A3" t="str">
            <v>2012899010105</v>
          </cell>
          <cell r="B3" t="str">
            <v>https://miniso-pic.oss-cn-shenzhen.aliyuncs.com/2022050950869137-1.jpg</v>
          </cell>
        </row>
        <row r="4">
          <cell r="A4" t="str">
            <v>2012924210104</v>
          </cell>
          <cell r="B4" t="str">
            <v>https://miniso-pic.oss-cn-shenzhen.aliyuncs.com/6936735388974-1.jpg</v>
          </cell>
        </row>
        <row r="5">
          <cell r="A5" t="str">
            <v>2013843510108</v>
          </cell>
          <cell r="B5" t="str">
            <v>https://miniso-pic.oss-cn-shenzhen.aliyuncs.com/2022110940268719-1.jpg</v>
          </cell>
        </row>
        <row r="6">
          <cell r="A6" t="str">
            <v>2013876110108</v>
          </cell>
          <cell r="B6" t="str">
            <v>https://miniso-pic.oss-cn-shenzhen.aliyuncs.com/symlink/6941856968783-1-226BC1517F/6941856968783-1.jpg</v>
          </cell>
        </row>
        <row r="7">
          <cell r="A7" t="str">
            <v>2014108211105</v>
          </cell>
          <cell r="B7" t="str">
            <v>https://miniso-pic.oss-cn-shenzhen.aliyuncs.com/2022122686275493-1.jpg</v>
          </cell>
        </row>
        <row r="8">
          <cell r="A8" t="str">
            <v>2014274410104</v>
          </cell>
          <cell r="B8" t="str">
            <v>https://miniso-pic.oss-cn-shenzhen.aliyuncs.com/2023010903961284-1.jpg</v>
          </cell>
        </row>
        <row r="9">
          <cell r="A9" t="str">
            <v>2014317010100</v>
          </cell>
          <cell r="B9" t="str">
            <v>https://miniso-pic.oss-cn-shenzhen.aliyuncs.com/symlink/6942083502627-1-0330A878DC/6942083502627-1.jpg</v>
          </cell>
        </row>
        <row r="10">
          <cell r="A10" t="str">
            <v>2014416310101</v>
          </cell>
          <cell r="B10" t="str">
            <v>https://miniso-pic.oss-cn-shenzhen.aliyuncs.com/symlink/6942083508896-1-E25EF2F389/6942083508896-1.jpg</v>
          </cell>
        </row>
        <row r="11">
          <cell r="A11" t="str">
            <v>2014471012125</v>
          </cell>
          <cell r="B11" t="str">
            <v>https://miniso-pic.oss-cn-shenzhen.aliyuncs.com/symLink/2023022019584376-1-1377808542/2023022019584376-1.jpg</v>
          </cell>
        </row>
        <row r="12">
          <cell r="A12" t="str">
            <v>2014574710102</v>
          </cell>
          <cell r="B12" t="str">
            <v>https://miniso-pic.oss-cn-shenzhen.aliyuncs.com/symLink/2023030357360498-1-4029078575/2023030357360498-1.jpg</v>
          </cell>
        </row>
        <row r="13">
          <cell r="A13" t="str">
            <v>2014678210102</v>
          </cell>
          <cell r="B13" t="str">
            <v/>
          </cell>
        </row>
        <row r="14">
          <cell r="A14" t="str">
            <v>2014701811108</v>
          </cell>
          <cell r="B14" t="str">
            <v>https://miniso-pic.oss-cn-shenzhen.aliyuncs.com/symLink/2023032167015928-1-3161679659/2023032167015928-1.jpg</v>
          </cell>
        </row>
        <row r="15">
          <cell r="A15" t="str">
            <v>2014820713109</v>
          </cell>
          <cell r="B15" t="str">
            <v>https://miniso-pic.oss-cn-shenzhen.aliyuncs.com/symLink/2023040743719825-1-9865321720/2023040743719825-1.jpg</v>
          </cell>
        </row>
        <row r="16">
          <cell r="A16" t="str">
            <v>2014820810105</v>
          </cell>
          <cell r="B16" t="str">
            <v>https://miniso-pic.oss-cn-shenzhen.aliyuncs.com/symLink/2023040317405236-1-8439039724/2023040317405236-1.jpg</v>
          </cell>
        </row>
        <row r="17">
          <cell r="A17" t="str">
            <v>2015031010100</v>
          </cell>
          <cell r="B17" t="str">
            <v>https://miniso-pic.oss-cn-shenzhen.aliyuncs.com/symlink/6942083555586-1-E951A5D9CD/6942083555586-1.jpg</v>
          </cell>
        </row>
        <row r="18">
          <cell r="A18" t="str">
            <v>2015126710106</v>
          </cell>
          <cell r="B18" t="str">
            <v/>
          </cell>
        </row>
        <row r="19">
          <cell r="A19" t="str">
            <v>2015490510104</v>
          </cell>
          <cell r="B19" t="str">
            <v/>
          </cell>
        </row>
        <row r="20">
          <cell r="A20" t="str">
            <v>2015804310109</v>
          </cell>
          <cell r="B20" t="str">
            <v/>
          </cell>
        </row>
        <row r="21">
          <cell r="A21" t="str">
            <v>2015905810102</v>
          </cell>
          <cell r="B21" t="str">
            <v>https://miniso-pic.oss-cn-shenzhen.aliyuncs.com/886144980633169326477579717.png</v>
          </cell>
        </row>
        <row r="22">
          <cell r="A22" t="str">
            <v>2015913410103</v>
          </cell>
          <cell r="B22" t="str">
            <v/>
          </cell>
        </row>
        <row r="23">
          <cell r="A23" t="str">
            <v>2015915610105</v>
          </cell>
          <cell r="B23" t="str">
            <v/>
          </cell>
        </row>
        <row r="24">
          <cell r="A24" t="str">
            <v>2016013010101</v>
          </cell>
          <cell r="B24" t="str">
            <v/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34"/>
  <sheetViews>
    <sheetView workbookViewId="0">
      <selection activeCell="E14" sqref="E14"/>
    </sheetView>
  </sheetViews>
  <sheetFormatPr defaultColWidth="10" defaultRowHeight="16.5"/>
  <cols>
    <col min="1" max="1" width="21.875" style="2" customWidth="1"/>
    <col min="2" max="2" width="27" style="9" customWidth="1"/>
    <col min="3" max="3" width="34" style="9" customWidth="1"/>
    <col min="4" max="4" width="33" style="9" customWidth="1"/>
    <col min="5" max="26" width="14" style="9" customWidth="1"/>
    <col min="27" max="16384" width="10" style="9"/>
  </cols>
  <sheetData>
    <row r="1" spans="1:26">
      <c r="A1" s="27"/>
      <c r="B1" s="28"/>
      <c r="C1" s="2" t="s">
        <v>0</v>
      </c>
      <c r="D1" s="2" t="s">
        <v>0</v>
      </c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9"/>
      <c r="S1" s="29"/>
      <c r="T1" s="29"/>
      <c r="U1" s="29"/>
      <c r="V1" s="29"/>
      <c r="W1" s="29"/>
      <c r="X1" s="29"/>
      <c r="Y1" s="29"/>
      <c r="Z1" s="29"/>
    </row>
    <row r="2" spans="1:26">
      <c r="A2" s="30"/>
      <c r="B2" s="31" t="s">
        <v>1</v>
      </c>
      <c r="C2" s="31" t="s">
        <v>2</v>
      </c>
      <c r="D2" s="31" t="s">
        <v>3</v>
      </c>
      <c r="E2" s="31" t="s">
        <v>4</v>
      </c>
      <c r="F2" s="29"/>
      <c r="G2" s="29"/>
      <c r="H2" s="29"/>
      <c r="I2" s="29"/>
      <c r="J2" s="29"/>
      <c r="K2" s="29"/>
      <c r="L2" s="29"/>
      <c r="M2" s="29"/>
      <c r="N2" s="29"/>
      <c r="O2" s="29"/>
      <c r="P2" s="29"/>
      <c r="Q2" s="29"/>
      <c r="R2" s="29"/>
      <c r="S2" s="29"/>
      <c r="T2" s="29"/>
      <c r="U2" s="29"/>
      <c r="V2" s="29"/>
      <c r="W2" s="29"/>
      <c r="X2" s="29"/>
      <c r="Y2" s="29"/>
      <c r="Z2" s="29"/>
    </row>
    <row r="3" spans="1:26">
      <c r="A3" s="32" t="s">
        <v>5</v>
      </c>
      <c r="B3" s="28" t="s">
        <v>6</v>
      </c>
      <c r="C3" s="28" t="s">
        <v>7</v>
      </c>
      <c r="D3" s="28" t="s">
        <v>8</v>
      </c>
      <c r="E3" s="28">
        <v>324</v>
      </c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</row>
    <row r="4" spans="1:26">
      <c r="A4" s="33"/>
      <c r="B4" s="28" t="s">
        <v>9</v>
      </c>
      <c r="C4" s="28" t="s">
        <v>10</v>
      </c>
      <c r="D4" s="28" t="s">
        <v>11</v>
      </c>
      <c r="E4" s="28">
        <v>80</v>
      </c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</row>
    <row r="5" spans="1:26">
      <c r="A5" s="33"/>
      <c r="B5" s="28" t="s">
        <v>12</v>
      </c>
      <c r="C5" s="28" t="s">
        <v>13</v>
      </c>
      <c r="D5" s="28"/>
      <c r="E5" s="28"/>
      <c r="F5" s="29"/>
      <c r="G5" s="29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</row>
    <row r="6" spans="1:26">
      <c r="A6" s="33"/>
      <c r="B6" s="28" t="s">
        <v>14</v>
      </c>
      <c r="C6" s="28" t="s">
        <v>15</v>
      </c>
      <c r="D6" s="28" t="s">
        <v>8</v>
      </c>
      <c r="E6" s="28">
        <v>660</v>
      </c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</row>
    <row r="7" spans="1:26">
      <c r="A7" s="33"/>
      <c r="B7" s="28" t="s">
        <v>16</v>
      </c>
      <c r="C7" s="28" t="s">
        <v>17</v>
      </c>
      <c r="D7" s="28" t="s">
        <v>8</v>
      </c>
      <c r="E7" s="28">
        <v>72</v>
      </c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</row>
    <row r="8" spans="1:26">
      <c r="A8" s="33"/>
      <c r="B8" s="28" t="s">
        <v>18</v>
      </c>
      <c r="C8" s="28" t="s">
        <v>19</v>
      </c>
      <c r="D8" s="28" t="s">
        <v>11</v>
      </c>
      <c r="E8" s="28">
        <v>732</v>
      </c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</row>
    <row r="9" spans="1:26">
      <c r="A9" s="34"/>
      <c r="B9" s="28" t="s">
        <v>20</v>
      </c>
      <c r="C9" s="28" t="s">
        <v>13</v>
      </c>
      <c r="D9" s="28"/>
      <c r="E9" s="28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29"/>
      <c r="W9" s="29"/>
      <c r="X9" s="29"/>
      <c r="Y9" s="29"/>
      <c r="Z9" s="29"/>
    </row>
    <row r="10" spans="1:26">
      <c r="A10" s="35"/>
      <c r="B10" s="28" t="s">
        <v>21</v>
      </c>
      <c r="C10" s="28"/>
      <c r="D10" s="28"/>
      <c r="E10" s="28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29"/>
      <c r="W10" s="29"/>
      <c r="X10" s="29"/>
      <c r="Y10" s="29"/>
      <c r="Z10" s="29"/>
    </row>
    <row r="11" spans="1:26">
      <c r="A11" s="36"/>
      <c r="B11" s="28" t="s">
        <v>22</v>
      </c>
      <c r="C11" s="28"/>
      <c r="D11" s="28"/>
      <c r="E11" s="28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29"/>
      <c r="W11" s="29"/>
      <c r="X11" s="29"/>
      <c r="Y11" s="29"/>
      <c r="Z11" s="29"/>
    </row>
    <row r="12" spans="1:26">
      <c r="A12" s="36"/>
      <c r="B12" s="28" t="s">
        <v>23</v>
      </c>
      <c r="C12" s="28"/>
      <c r="D12" s="28"/>
      <c r="E12" s="28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</row>
    <row r="13" spans="1:26">
      <c r="A13" s="36"/>
      <c r="B13" s="28" t="s">
        <v>24</v>
      </c>
      <c r="C13" s="28"/>
      <c r="D13" s="28"/>
      <c r="E13" s="28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</row>
    <row r="14" spans="1:26">
      <c r="A14" s="36"/>
      <c r="B14" s="28" t="s">
        <v>25</v>
      </c>
      <c r="C14" s="28"/>
      <c r="D14" s="28"/>
      <c r="E14" s="28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29"/>
      <c r="W14" s="29"/>
      <c r="X14" s="29"/>
      <c r="Y14" s="29"/>
      <c r="Z14" s="29"/>
    </row>
    <row r="15" spans="1:26">
      <c r="A15" s="36"/>
      <c r="B15" s="28" t="s">
        <v>26</v>
      </c>
      <c r="C15" s="28"/>
      <c r="D15" s="28"/>
      <c r="E15" s="28"/>
      <c r="F15" s="29"/>
      <c r="G15" s="29"/>
      <c r="H15" s="29"/>
      <c r="I15" s="29"/>
      <c r="J15" s="29"/>
      <c r="K15" s="29"/>
      <c r="L15" s="29"/>
      <c r="M15" s="29"/>
      <c r="N15" s="29"/>
      <c r="O15" s="29"/>
      <c r="P15" s="29"/>
      <c r="Q15" s="29"/>
      <c r="R15" s="29"/>
      <c r="S15" s="29"/>
      <c r="T15" s="29"/>
      <c r="U15" s="29"/>
      <c r="V15" s="29"/>
      <c r="W15" s="29"/>
      <c r="X15" s="29"/>
      <c r="Y15" s="29"/>
      <c r="Z15" s="29"/>
    </row>
    <row r="16" spans="1:26">
      <c r="A16" s="36"/>
      <c r="B16" s="28" t="s">
        <v>27</v>
      </c>
      <c r="C16" s="28"/>
      <c r="D16" s="28"/>
      <c r="E16" s="28"/>
      <c r="F16" s="29"/>
      <c r="G16" s="29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</row>
    <row r="17" spans="1:26">
      <c r="A17" s="36"/>
      <c r="B17" s="28" t="s">
        <v>28</v>
      </c>
      <c r="C17" s="28"/>
      <c r="D17" s="28"/>
      <c r="E17" s="28"/>
      <c r="F17" s="29"/>
      <c r="G17" s="29"/>
      <c r="H17" s="29"/>
      <c r="I17" s="29"/>
      <c r="J17" s="29"/>
      <c r="K17" s="29"/>
      <c r="L17" s="29"/>
      <c r="M17" s="29"/>
      <c r="N17" s="29"/>
      <c r="O17" s="29"/>
      <c r="P17" s="29"/>
      <c r="Q17" s="29"/>
      <c r="R17" s="29"/>
      <c r="S17" s="29"/>
      <c r="T17" s="29"/>
      <c r="U17" s="29"/>
      <c r="V17" s="29"/>
      <c r="W17" s="29"/>
      <c r="X17" s="29"/>
      <c r="Y17" s="29"/>
      <c r="Z17" s="29"/>
    </row>
    <row r="18" spans="1:26">
      <c r="A18" s="36"/>
      <c r="B18" s="28" t="s">
        <v>29</v>
      </c>
      <c r="C18" s="28"/>
      <c r="D18" s="28"/>
      <c r="E18" s="28"/>
      <c r="F18" s="29"/>
      <c r="G18" s="29"/>
      <c r="H18" s="29"/>
      <c r="I18" s="29"/>
      <c r="J18" s="29"/>
      <c r="K18" s="29"/>
      <c r="L18" s="29"/>
      <c r="M18" s="29"/>
      <c r="N18" s="29"/>
      <c r="O18" s="29"/>
      <c r="P18" s="29"/>
      <c r="Q18" s="29"/>
      <c r="R18" s="29"/>
      <c r="S18" s="29"/>
      <c r="T18" s="29"/>
      <c r="U18" s="29"/>
      <c r="V18" s="29"/>
      <c r="W18" s="29"/>
      <c r="X18" s="29"/>
      <c r="Y18" s="29"/>
      <c r="Z18" s="29"/>
    </row>
    <row r="19" spans="1:26">
      <c r="A19" s="36" t="s">
        <v>30</v>
      </c>
      <c r="B19" s="28" t="s">
        <v>31</v>
      </c>
      <c r="C19" s="28"/>
      <c r="D19" s="28"/>
      <c r="E19" s="28"/>
      <c r="F19" s="29"/>
      <c r="G19" s="29"/>
      <c r="H19" s="29"/>
      <c r="I19" s="29"/>
      <c r="J19" s="29"/>
      <c r="K19" s="29"/>
      <c r="L19" s="29"/>
      <c r="M19" s="29"/>
      <c r="N19" s="29"/>
      <c r="O19" s="29"/>
      <c r="P19" s="29"/>
      <c r="Q19" s="29"/>
      <c r="R19" s="29"/>
      <c r="S19" s="29"/>
      <c r="T19" s="29"/>
      <c r="U19" s="29"/>
      <c r="V19" s="29"/>
      <c r="W19" s="29"/>
      <c r="X19" s="29"/>
      <c r="Y19" s="29"/>
      <c r="Z19" s="29"/>
    </row>
    <row r="20" spans="1:26">
      <c r="A20" s="36"/>
      <c r="B20" s="28" t="s">
        <v>32</v>
      </c>
      <c r="C20" s="28"/>
      <c r="D20" s="28"/>
      <c r="E20" s="28"/>
      <c r="F20" s="29"/>
      <c r="G20" s="29"/>
      <c r="H20" s="29"/>
      <c r="I20" s="29"/>
      <c r="J20" s="29"/>
      <c r="K20" s="29"/>
      <c r="L20" s="29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</row>
    <row r="21" spans="1:26">
      <c r="A21" s="36"/>
      <c r="B21" s="28" t="s">
        <v>33</v>
      </c>
      <c r="C21" s="28"/>
      <c r="D21" s="28"/>
      <c r="E21" s="28"/>
      <c r="F21" s="29"/>
      <c r="G21" s="29"/>
      <c r="H21" s="29"/>
      <c r="I21" s="29"/>
      <c r="J21" s="29"/>
      <c r="K21" s="29"/>
      <c r="L21" s="29"/>
      <c r="M21" s="29"/>
      <c r="N21" s="29"/>
      <c r="O21" s="29"/>
      <c r="P21" s="29"/>
      <c r="Q21" s="29"/>
      <c r="R21" s="29"/>
      <c r="S21" s="29"/>
      <c r="T21" s="29"/>
      <c r="U21" s="29"/>
      <c r="V21" s="29"/>
      <c r="W21" s="29"/>
      <c r="X21" s="29"/>
      <c r="Y21" s="29"/>
      <c r="Z21" s="29"/>
    </row>
    <row r="22" spans="1:26">
      <c r="A22" s="36"/>
      <c r="B22" s="28" t="s">
        <v>34</v>
      </c>
      <c r="C22" s="28"/>
      <c r="D22" s="28"/>
      <c r="E22" s="28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</row>
    <row r="23" spans="1:26">
      <c r="A23" s="36"/>
      <c r="B23" s="28" t="s">
        <v>35</v>
      </c>
      <c r="C23" s="28"/>
      <c r="D23" s="28"/>
      <c r="E23" s="28"/>
      <c r="F23" s="29"/>
      <c r="G23" s="29"/>
      <c r="H23" s="29"/>
      <c r="I23" s="29"/>
      <c r="J23" s="29"/>
      <c r="K23" s="29"/>
      <c r="L23" s="29"/>
      <c r="M23" s="29"/>
      <c r="N23" s="29"/>
      <c r="O23" s="29"/>
      <c r="P23" s="29"/>
      <c r="Q23" s="29"/>
      <c r="R23" s="29"/>
      <c r="S23" s="29"/>
      <c r="T23" s="29"/>
      <c r="U23" s="29"/>
      <c r="V23" s="29"/>
      <c r="W23" s="29"/>
      <c r="X23" s="29"/>
      <c r="Y23" s="29"/>
      <c r="Z23" s="29"/>
    </row>
    <row r="24" spans="1:26">
      <c r="A24" s="36"/>
      <c r="B24" s="28" t="s">
        <v>36</v>
      </c>
      <c r="C24" s="28"/>
      <c r="D24" s="28"/>
      <c r="E24" s="28"/>
      <c r="F24" s="29"/>
      <c r="G24" s="29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</row>
    <row r="25" spans="1:26">
      <c r="A25" s="36"/>
      <c r="B25" s="28" t="s">
        <v>37</v>
      </c>
      <c r="C25" s="28"/>
      <c r="D25" s="28"/>
      <c r="E25" s="28"/>
      <c r="F25" s="29"/>
      <c r="G25" s="29"/>
      <c r="H25" s="29"/>
      <c r="I25" s="29"/>
      <c r="J25" s="29"/>
      <c r="K25" s="29"/>
      <c r="L25" s="29"/>
      <c r="M25" s="29"/>
      <c r="N25" s="29"/>
      <c r="O25" s="29"/>
      <c r="P25" s="29"/>
      <c r="Q25" s="29"/>
      <c r="R25" s="29"/>
      <c r="S25" s="29"/>
      <c r="T25" s="29"/>
      <c r="U25" s="29"/>
      <c r="V25" s="29"/>
      <c r="W25" s="29"/>
      <c r="X25" s="29"/>
      <c r="Y25" s="29"/>
      <c r="Z25" s="29"/>
    </row>
    <row r="26" spans="1:26">
      <c r="A26" s="36"/>
      <c r="B26" s="28" t="s">
        <v>38</v>
      </c>
      <c r="C26" s="28"/>
      <c r="D26" s="28"/>
      <c r="E26" s="28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</row>
    <row r="27" spans="1:26">
      <c r="A27" s="37"/>
      <c r="B27" s="28" t="s">
        <v>39</v>
      </c>
      <c r="C27" s="28"/>
      <c r="D27" s="28"/>
      <c r="E27" s="28"/>
      <c r="F27" s="29"/>
      <c r="G27" s="29"/>
      <c r="H27" s="29"/>
      <c r="I27" s="29"/>
      <c r="J27" s="29"/>
      <c r="K27" s="29"/>
      <c r="L27" s="29"/>
      <c r="M27" s="29"/>
      <c r="N27" s="29"/>
      <c r="O27" s="29"/>
      <c r="P27" s="29"/>
      <c r="Q27" s="29"/>
      <c r="R27" s="29"/>
      <c r="S27" s="29"/>
      <c r="T27" s="29"/>
      <c r="U27" s="29"/>
      <c r="V27" s="29"/>
      <c r="W27" s="29"/>
      <c r="X27" s="29"/>
      <c r="Y27" s="29"/>
      <c r="Z27" s="29"/>
    </row>
    <row r="28" spans="1:26">
      <c r="A28" s="28"/>
      <c r="B28" s="28" t="s">
        <v>40</v>
      </c>
      <c r="C28" s="28"/>
      <c r="D28" s="28"/>
      <c r="E28" s="28"/>
      <c r="F28" s="29"/>
      <c r="G28" s="29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</row>
    <row r="29" spans="1:26">
      <c r="A29" s="28"/>
      <c r="B29" s="28" t="s">
        <v>41</v>
      </c>
      <c r="C29" s="28"/>
      <c r="D29" s="28"/>
      <c r="E29" s="28"/>
      <c r="F29" s="29"/>
      <c r="G29" s="29"/>
      <c r="H29" s="29"/>
      <c r="I29" s="29"/>
      <c r="J29" s="29"/>
      <c r="K29" s="29"/>
      <c r="L29" s="29"/>
      <c r="M29" s="29"/>
      <c r="N29" s="29"/>
      <c r="O29" s="29"/>
      <c r="P29" s="29"/>
      <c r="Q29" s="29"/>
      <c r="R29" s="29"/>
      <c r="S29" s="29"/>
      <c r="T29" s="29"/>
      <c r="U29" s="29"/>
      <c r="V29" s="29"/>
      <c r="W29" s="29"/>
      <c r="X29" s="29"/>
      <c r="Y29" s="29"/>
      <c r="Z29" s="29"/>
    </row>
    <row r="30" spans="1:26">
      <c r="A30" s="28"/>
      <c r="B30" s="28" t="s">
        <v>42</v>
      </c>
      <c r="C30" s="28"/>
      <c r="D30" s="28"/>
      <c r="E30" s="28"/>
      <c r="F30" s="29"/>
      <c r="G30" s="29"/>
      <c r="H30" s="29"/>
      <c r="I30" s="29"/>
      <c r="J30" s="29"/>
      <c r="K30" s="29"/>
      <c r="L30" s="29"/>
      <c r="M30" s="29"/>
      <c r="N30" s="29"/>
      <c r="O30" s="29"/>
      <c r="P30" s="29"/>
      <c r="Q30" s="29"/>
      <c r="R30" s="29"/>
      <c r="S30" s="29"/>
      <c r="T30" s="29"/>
      <c r="U30" s="29"/>
      <c r="V30" s="29"/>
      <c r="W30" s="29"/>
      <c r="X30" s="29"/>
      <c r="Y30" s="29"/>
      <c r="Z30" s="29"/>
    </row>
    <row r="31" spans="1:26">
      <c r="A31" s="28"/>
      <c r="B31" s="28" t="s">
        <v>43</v>
      </c>
      <c r="C31" s="28"/>
      <c r="D31" s="28"/>
      <c r="E31" s="28"/>
      <c r="F31" s="29"/>
      <c r="G31" s="29"/>
      <c r="H31" s="29"/>
      <c r="I31" s="29"/>
      <c r="J31" s="29"/>
      <c r="K31" s="29"/>
      <c r="L31" s="29"/>
      <c r="M31" s="29"/>
      <c r="N31" s="29"/>
      <c r="O31" s="29"/>
      <c r="P31" s="29"/>
      <c r="Q31" s="29"/>
      <c r="R31" s="29"/>
      <c r="S31" s="29"/>
      <c r="T31" s="29"/>
      <c r="U31" s="29"/>
      <c r="V31" s="29"/>
      <c r="W31" s="29"/>
      <c r="X31" s="29"/>
      <c r="Y31" s="29"/>
      <c r="Z31" s="29"/>
    </row>
    <row r="32" spans="1:26">
      <c r="A32" s="28" t="s">
        <v>44</v>
      </c>
      <c r="B32" s="28" t="s">
        <v>45</v>
      </c>
      <c r="C32" s="28"/>
      <c r="D32" s="28"/>
      <c r="E32" s="28"/>
      <c r="F32" s="29"/>
      <c r="G32" s="29"/>
      <c r="H32" s="29"/>
      <c r="I32" s="29"/>
      <c r="J32" s="29"/>
      <c r="K32" s="29"/>
      <c r="L32" s="29"/>
      <c r="M32" s="29"/>
      <c r="N32" s="29"/>
      <c r="O32" s="29"/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</row>
    <row r="33" spans="1:26">
      <c r="A33" s="28"/>
      <c r="B33" s="28"/>
      <c r="C33" s="28"/>
      <c r="D33" s="28"/>
      <c r="E33" s="28"/>
      <c r="F33" s="29"/>
      <c r="G33" s="29"/>
      <c r="H33" s="29"/>
      <c r="I33" s="29"/>
      <c r="J33" s="29"/>
      <c r="K33" s="29"/>
      <c r="L33" s="29"/>
      <c r="M33" s="29"/>
      <c r="N33" s="29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</row>
    <row r="34" spans="1:26">
      <c r="A34" s="28"/>
      <c r="B34" s="28"/>
      <c r="C34" s="28"/>
      <c r="D34" s="28"/>
      <c r="E34" s="28"/>
      <c r="F34" s="29"/>
      <c r="G34" s="29"/>
      <c r="H34" s="29"/>
      <c r="I34" s="29"/>
      <c r="J34" s="29"/>
      <c r="K34" s="29"/>
      <c r="L34" s="29"/>
      <c r="M34" s="29"/>
      <c r="N34" s="29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</row>
  </sheetData>
  <phoneticPr fontId="10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U25"/>
  <sheetViews>
    <sheetView tabSelected="1" workbookViewId="0">
      <selection activeCell="I5" sqref="I5"/>
    </sheetView>
  </sheetViews>
  <sheetFormatPr defaultColWidth="8.875" defaultRowHeight="14.25"/>
  <cols>
    <col min="1" max="2" width="5.625" customWidth="1"/>
    <col min="3" max="3" width="12.5" customWidth="1"/>
    <col min="4" max="4" width="18.625" style="19" customWidth="1"/>
    <col min="5" max="5" width="9.625" customWidth="1"/>
    <col min="6" max="6" width="14.125" customWidth="1"/>
    <col min="7" max="7" width="9.625" customWidth="1"/>
    <col min="8" max="8" width="9.375" customWidth="1"/>
    <col min="9" max="9" width="7.625" customWidth="1"/>
    <col min="10" max="10" width="9.375" customWidth="1"/>
    <col min="11" max="11" width="7.625" customWidth="1"/>
    <col min="12" max="12" width="9.375" customWidth="1"/>
    <col min="13" max="13" width="7.625" customWidth="1"/>
    <col min="14" max="14" width="11.375" customWidth="1"/>
    <col min="15" max="15" width="10" customWidth="1"/>
    <col min="16" max="16" width="12" customWidth="1"/>
    <col min="17" max="17" width="7.625" customWidth="1"/>
    <col min="18" max="18" width="10.75" customWidth="1"/>
    <col min="19" max="19" width="7.625" customWidth="1"/>
    <col min="20" max="20" width="12.25" customWidth="1"/>
    <col min="21" max="21" width="7.625" customWidth="1"/>
  </cols>
  <sheetData>
    <row r="1" spans="1:21" ht="16.5">
      <c r="D1" s="19" t="s">
        <v>46</v>
      </c>
      <c r="F1" s="2" t="s">
        <v>47</v>
      </c>
      <c r="G1" s="2"/>
      <c r="H1" s="7"/>
      <c r="I1" s="20"/>
      <c r="J1" s="7"/>
      <c r="K1" s="20"/>
      <c r="L1" s="7"/>
      <c r="M1" s="20"/>
    </row>
    <row r="2" spans="1:21" ht="16.5">
      <c r="F2" s="2" t="s">
        <v>48</v>
      </c>
      <c r="G2" s="20" t="s">
        <v>48</v>
      </c>
      <c r="H2" s="7" t="s">
        <v>48</v>
      </c>
      <c r="I2" s="20" t="s">
        <v>48</v>
      </c>
      <c r="J2" s="7" t="s">
        <v>48</v>
      </c>
      <c r="K2" s="20" t="s">
        <v>48</v>
      </c>
      <c r="L2" s="7" t="s">
        <v>48</v>
      </c>
      <c r="M2" s="20" t="s">
        <v>48</v>
      </c>
    </row>
    <row r="3" spans="1:21" ht="16.5">
      <c r="A3" s="21"/>
      <c r="B3" s="21" t="s">
        <v>49</v>
      </c>
      <c r="C3" s="21" t="s">
        <v>50</v>
      </c>
      <c r="D3" s="21" t="s">
        <v>51</v>
      </c>
      <c r="E3" s="22" t="s">
        <v>52</v>
      </c>
      <c r="F3" s="21" t="s">
        <v>53</v>
      </c>
      <c r="G3" s="22" t="s">
        <v>52</v>
      </c>
      <c r="H3" s="23" t="s">
        <v>54</v>
      </c>
      <c r="I3" s="22" t="s">
        <v>55</v>
      </c>
      <c r="J3" s="23" t="s">
        <v>56</v>
      </c>
      <c r="K3" s="22" t="s">
        <v>55</v>
      </c>
      <c r="L3" s="23" t="s">
        <v>57</v>
      </c>
      <c r="M3" s="22" t="s">
        <v>55</v>
      </c>
      <c r="N3" s="23" t="s">
        <v>58</v>
      </c>
      <c r="O3" s="22" t="s">
        <v>55</v>
      </c>
      <c r="P3" s="23" t="s">
        <v>59</v>
      </c>
      <c r="Q3" s="22" t="s">
        <v>55</v>
      </c>
      <c r="R3" s="23" t="s">
        <v>60</v>
      </c>
      <c r="S3" s="22" t="s">
        <v>55</v>
      </c>
      <c r="T3" s="23" t="s">
        <v>61</v>
      </c>
      <c r="U3" s="22" t="s">
        <v>55</v>
      </c>
    </row>
    <row r="4" spans="1:21" ht="16.5">
      <c r="A4" s="13" t="s">
        <v>62</v>
      </c>
      <c r="B4" s="13">
        <v>5</v>
      </c>
      <c r="C4" s="13">
        <v>20</v>
      </c>
      <c r="D4" s="13"/>
      <c r="E4" s="13"/>
      <c r="F4" s="24">
        <v>24167.951973684299</v>
      </c>
      <c r="G4" s="25" t="e">
        <f>F4/#REF!-1</f>
        <v>#REF!</v>
      </c>
      <c r="H4" s="24">
        <v>5879.5009868420802</v>
      </c>
      <c r="I4" s="25" t="e">
        <f>H4/#REF!-1</f>
        <v>#REF!</v>
      </c>
      <c r="J4" s="24">
        <v>2481.78999999999</v>
      </c>
      <c r="K4" s="25" t="e">
        <f>J4/#REF!-1</f>
        <v>#REF!</v>
      </c>
      <c r="L4" s="24">
        <v>2481.78999999999</v>
      </c>
      <c r="M4" s="25" t="e">
        <f>L4/#REF!-1</f>
        <v>#REF!</v>
      </c>
      <c r="N4" s="24"/>
      <c r="O4" s="26"/>
      <c r="P4" s="24"/>
      <c r="Q4" s="26"/>
      <c r="R4" s="24"/>
      <c r="S4" s="26"/>
      <c r="T4" s="24"/>
      <c r="U4" s="26"/>
    </row>
    <row r="5" spans="1:21" ht="16.5">
      <c r="A5" s="13" t="s">
        <v>62</v>
      </c>
      <c r="B5" s="13">
        <v>5</v>
      </c>
      <c r="C5" s="13">
        <v>21</v>
      </c>
      <c r="D5" s="13"/>
      <c r="E5" s="13"/>
      <c r="F5" s="24">
        <v>264512.39</v>
      </c>
      <c r="G5" s="25">
        <f>(F5-F4)/F4</f>
        <v>9.9447581776072287</v>
      </c>
      <c r="H5" s="24">
        <v>17283.099999999929</v>
      </c>
      <c r="I5" s="25"/>
      <c r="J5" s="24">
        <v>16214.509999999895</v>
      </c>
      <c r="K5" s="25"/>
      <c r="L5" s="24">
        <v>22565.61999999997</v>
      </c>
      <c r="M5" s="25"/>
      <c r="N5" s="24">
        <v>23396.710000000003</v>
      </c>
      <c r="O5" s="26"/>
      <c r="P5" s="24">
        <v>70183.16000000012</v>
      </c>
      <c r="Q5" s="26"/>
      <c r="R5" s="24">
        <v>54135.490000000056</v>
      </c>
      <c r="S5" s="26"/>
      <c r="T5" s="24">
        <v>60733.80000000009</v>
      </c>
      <c r="U5" s="26"/>
    </row>
    <row r="6" spans="1:21" ht="16.5">
      <c r="A6" s="13" t="s">
        <v>62</v>
      </c>
      <c r="B6" s="13">
        <v>5</v>
      </c>
      <c r="C6" s="13" t="s">
        <v>63</v>
      </c>
      <c r="D6" s="13"/>
      <c r="E6" s="13"/>
      <c r="F6" s="24">
        <v>300217.75</v>
      </c>
      <c r="G6" s="25">
        <f t="shared" ref="G6:G24" si="0">(F6-F5)/F5</f>
        <v>0.13498558611942518</v>
      </c>
      <c r="H6" s="24">
        <v>35119.620000000061</v>
      </c>
      <c r="I6" s="25">
        <f>(H6-H5)/H5</f>
        <v>1.0320208758845464</v>
      </c>
      <c r="J6" s="24">
        <v>32554.190000000057</v>
      </c>
      <c r="K6" s="25">
        <f>(J6-J5)/J5</f>
        <v>1.0077196289003041</v>
      </c>
      <c r="L6" s="24">
        <v>33502.930000000088</v>
      </c>
      <c r="M6" s="25">
        <f>(L6-L5)/L5</f>
        <v>0.48468909783999431</v>
      </c>
      <c r="N6" s="24">
        <v>32759.940000000086</v>
      </c>
      <c r="O6" s="25">
        <f>(N6-N5)/N5</f>
        <v>0.40019430082264051</v>
      </c>
      <c r="P6" s="24">
        <v>44609.020000000091</v>
      </c>
      <c r="Q6" s="25">
        <f>(P6-P5)/P5</f>
        <v>-0.36439140101414619</v>
      </c>
      <c r="R6" s="24">
        <v>63958.900000000111</v>
      </c>
      <c r="S6" s="25">
        <f>(R6-R5)/R5</f>
        <v>0.18145970416080179</v>
      </c>
      <c r="T6" s="24">
        <v>57713.149999999987</v>
      </c>
      <c r="U6" s="25">
        <f>(T6-T5)/T5</f>
        <v>-4.9735896650631092E-2</v>
      </c>
    </row>
    <row r="7" spans="1:21" ht="16.5">
      <c r="A7" s="13" t="s">
        <v>62</v>
      </c>
      <c r="B7" s="13">
        <v>6</v>
      </c>
      <c r="C7" s="13">
        <v>23</v>
      </c>
      <c r="D7" s="13"/>
      <c r="E7" s="13"/>
      <c r="F7" s="24">
        <v>259492.41</v>
      </c>
      <c r="G7" s="25">
        <f t="shared" si="0"/>
        <v>-0.13565267210216583</v>
      </c>
      <c r="H7" s="24">
        <v>48274.510000000046</v>
      </c>
      <c r="I7" s="25">
        <f t="shared" ref="I7:I25" si="1">(H7-H6)/H6</f>
        <v>0.37457381372577386</v>
      </c>
      <c r="J7" s="24">
        <v>30587.770000000048</v>
      </c>
      <c r="K7" s="25">
        <f t="shared" ref="K7:K25" si="2">(J7-J6)/J6</f>
        <v>-6.0404513213199458E-2</v>
      </c>
      <c r="L7" s="24">
        <v>29179.920000000067</v>
      </c>
      <c r="M7" s="25">
        <f t="shared" ref="M7:M25" si="3">(L7-L6)/L6</f>
        <v>-0.12903378898502338</v>
      </c>
      <c r="N7" s="24">
        <v>30132.790000000052</v>
      </c>
      <c r="O7" s="25">
        <f t="shared" ref="O7:O24" si="4">(N7-N6)/N6</f>
        <v>-8.0193980819257521E-2</v>
      </c>
      <c r="P7" s="24">
        <v>32647.390000000119</v>
      </c>
      <c r="Q7" s="25">
        <f t="shared" ref="Q7:Q24" si="5">(P7-P6)/P6</f>
        <v>-0.26814375209318536</v>
      </c>
      <c r="R7" s="24">
        <v>47469.740000000143</v>
      </c>
      <c r="S7" s="25">
        <f t="shared" ref="S7:S24" si="6">(R7-R6)/R6</f>
        <v>-0.25780868651587097</v>
      </c>
      <c r="T7" s="24">
        <v>41200.290000000074</v>
      </c>
      <c r="U7" s="25">
        <f t="shared" ref="U7:U24" si="7">(T7-T6)/T6</f>
        <v>-0.28611954121374272</v>
      </c>
    </row>
    <row r="8" spans="1:21" ht="16.5">
      <c r="A8" s="13" t="s">
        <v>62</v>
      </c>
      <c r="B8" s="13">
        <v>6</v>
      </c>
      <c r="C8" s="13">
        <v>24</v>
      </c>
      <c r="D8" s="13"/>
      <c r="E8" s="13"/>
      <c r="F8" s="24">
        <v>205209.4</v>
      </c>
      <c r="G8" s="25">
        <f t="shared" si="0"/>
        <v>-0.20918920133348026</v>
      </c>
      <c r="H8" s="24">
        <v>21798.030000000024</v>
      </c>
      <c r="I8" s="25">
        <f t="shared" si="1"/>
        <v>-0.54845673213461921</v>
      </c>
      <c r="J8" s="24">
        <v>27177.020000000051</v>
      </c>
      <c r="K8" s="25">
        <f t="shared" si="2"/>
        <v>-0.11150698465432397</v>
      </c>
      <c r="L8" s="24">
        <v>23200.620000000014</v>
      </c>
      <c r="M8" s="25">
        <f t="shared" si="3"/>
        <v>-0.2049114596613027</v>
      </c>
      <c r="N8" s="24">
        <v>24593.619999999995</v>
      </c>
      <c r="O8" s="25">
        <f t="shared" si="4"/>
        <v>-0.18382532782394351</v>
      </c>
      <c r="P8" s="24">
        <v>33817.100000000086</v>
      </c>
      <c r="Q8" s="25">
        <f t="shared" si="5"/>
        <v>3.582859150455709E-2</v>
      </c>
      <c r="R8" s="24">
        <v>40884.200000000077</v>
      </c>
      <c r="S8" s="25">
        <f t="shared" si="6"/>
        <v>-0.13873132652506726</v>
      </c>
      <c r="T8" s="24">
        <v>33738.810000000078</v>
      </c>
      <c r="U8" s="25">
        <f t="shared" si="7"/>
        <v>-0.18110260874377299</v>
      </c>
    </row>
    <row r="9" spans="1:21" ht="16.5">
      <c r="A9" s="13" t="s">
        <v>62</v>
      </c>
      <c r="B9" s="13">
        <v>6</v>
      </c>
      <c r="C9" s="13">
        <v>25</v>
      </c>
      <c r="D9" s="13"/>
      <c r="E9" s="13"/>
      <c r="F9" s="24">
        <v>238408.35</v>
      </c>
      <c r="G9" s="25">
        <f t="shared" si="0"/>
        <v>0.16178084434728629</v>
      </c>
      <c r="H9" s="24">
        <v>23415.060000000012</v>
      </c>
      <c r="I9" s="25">
        <f t="shared" si="1"/>
        <v>7.4182391711543935E-2</v>
      </c>
      <c r="J9" s="24">
        <v>29083.920000000071</v>
      </c>
      <c r="K9" s="25">
        <f t="shared" si="2"/>
        <v>7.016589751194266E-2</v>
      </c>
      <c r="L9" s="24">
        <v>29194.760000000042</v>
      </c>
      <c r="M9" s="25">
        <f t="shared" si="3"/>
        <v>0.25836119896795967</v>
      </c>
      <c r="N9" s="24">
        <v>30887.399999999987</v>
      </c>
      <c r="O9" s="25">
        <f t="shared" si="4"/>
        <v>0.25591108588324912</v>
      </c>
      <c r="P9" s="24">
        <v>34488.770000000084</v>
      </c>
      <c r="Q9" s="25">
        <f t="shared" si="5"/>
        <v>1.9861845042892397E-2</v>
      </c>
      <c r="R9" s="24">
        <v>49967.930000000073</v>
      </c>
      <c r="S9" s="25">
        <f t="shared" si="6"/>
        <v>0.22218191868741419</v>
      </c>
      <c r="T9" s="24">
        <v>41370.510000000031</v>
      </c>
      <c r="U9" s="25">
        <f t="shared" si="7"/>
        <v>0.22619944212614304</v>
      </c>
    </row>
    <row r="10" spans="1:21" ht="16.5">
      <c r="A10" s="13" t="s">
        <v>62</v>
      </c>
      <c r="B10" s="13">
        <v>6</v>
      </c>
      <c r="C10" s="13">
        <v>26</v>
      </c>
      <c r="D10" s="13"/>
      <c r="E10" s="13"/>
      <c r="F10" s="24">
        <v>225350.01</v>
      </c>
      <c r="G10" s="25">
        <f t="shared" si="0"/>
        <v>-5.4772997673948907E-2</v>
      </c>
      <c r="H10" s="24">
        <v>30762.500000000106</v>
      </c>
      <c r="I10" s="25">
        <f t="shared" si="1"/>
        <v>0.31379120958904611</v>
      </c>
      <c r="J10" s="24">
        <v>27377.920000000071</v>
      </c>
      <c r="K10" s="25">
        <f t="shared" si="2"/>
        <v>-5.8657842546671696E-2</v>
      </c>
      <c r="L10" s="24">
        <v>30244.080000000096</v>
      </c>
      <c r="M10" s="25">
        <f t="shared" si="3"/>
        <v>3.5942066316011941E-2</v>
      </c>
      <c r="N10" s="24">
        <v>28538.280000000053</v>
      </c>
      <c r="O10" s="25">
        <f t="shared" si="4"/>
        <v>-7.6054313409349261E-2</v>
      </c>
      <c r="P10" s="24">
        <v>32657.740000000056</v>
      </c>
      <c r="Q10" s="25">
        <f t="shared" si="5"/>
        <v>-5.3090614713137738E-2</v>
      </c>
      <c r="R10" s="24">
        <v>39917.400000000052</v>
      </c>
      <c r="S10" s="25">
        <f t="shared" si="6"/>
        <v>-0.20113961094646118</v>
      </c>
      <c r="T10" s="24">
        <v>35852.09000000012</v>
      </c>
      <c r="U10" s="25">
        <f t="shared" si="7"/>
        <v>-0.13339018542434955</v>
      </c>
    </row>
    <row r="11" spans="1:21" ht="16.5">
      <c r="A11" s="13" t="s">
        <v>62</v>
      </c>
      <c r="B11" s="13">
        <v>7</v>
      </c>
      <c r="C11" s="13" t="s">
        <v>64</v>
      </c>
      <c r="D11" s="13"/>
      <c r="E11" s="13"/>
      <c r="F11" s="24">
        <v>257601.71</v>
      </c>
      <c r="G11" s="25">
        <f t="shared" si="0"/>
        <v>0.14311825413275989</v>
      </c>
      <c r="H11" s="24">
        <v>28046.190000000024</v>
      </c>
      <c r="I11" s="25">
        <f t="shared" si="1"/>
        <v>-8.8299390491672389E-2</v>
      </c>
      <c r="J11" s="24">
        <v>28884.97000000007</v>
      </c>
      <c r="K11" s="25">
        <f t="shared" si="2"/>
        <v>5.5046183201645539E-2</v>
      </c>
      <c r="L11" s="24">
        <v>33625.070000000072</v>
      </c>
      <c r="M11" s="25">
        <f t="shared" si="3"/>
        <v>0.11179014207077767</v>
      </c>
      <c r="N11" s="24">
        <v>33056.950000000063</v>
      </c>
      <c r="O11" s="25">
        <f t="shared" si="4"/>
        <v>0.15833715276463756</v>
      </c>
      <c r="P11" s="24">
        <v>37162.360000000117</v>
      </c>
      <c r="Q11" s="25">
        <f t="shared" si="5"/>
        <v>0.13793422324998769</v>
      </c>
      <c r="R11" s="24">
        <v>53492.179999999993</v>
      </c>
      <c r="S11" s="25">
        <f t="shared" si="6"/>
        <v>0.34007174815994834</v>
      </c>
      <c r="T11" s="24">
        <v>43333.990000000093</v>
      </c>
      <c r="U11" s="25">
        <f t="shared" si="7"/>
        <v>0.20868797328133304</v>
      </c>
    </row>
    <row r="12" spans="1:21" ht="16.5">
      <c r="A12" s="13" t="s">
        <v>62</v>
      </c>
      <c r="B12" s="13">
        <v>7</v>
      </c>
      <c r="C12" s="13">
        <v>28</v>
      </c>
      <c r="D12" s="13"/>
      <c r="E12" s="13"/>
      <c r="F12" s="24">
        <v>279004.32</v>
      </c>
      <c r="G12" s="25">
        <f t="shared" si="0"/>
        <v>8.3084114620201918E-2</v>
      </c>
      <c r="H12" s="24">
        <v>41920.560000000056</v>
      </c>
      <c r="I12" s="25">
        <f t="shared" si="1"/>
        <v>0.49469714068114135</v>
      </c>
      <c r="J12" s="24">
        <v>31422.94000000005</v>
      </c>
      <c r="K12" s="25">
        <f t="shared" si="2"/>
        <v>8.7864726880449356E-2</v>
      </c>
      <c r="L12" s="24">
        <v>41859.57000000016</v>
      </c>
      <c r="M12" s="25">
        <f t="shared" si="3"/>
        <v>0.24489168349686913</v>
      </c>
      <c r="N12" s="24">
        <v>33799.060000000041</v>
      </c>
      <c r="O12" s="25">
        <f t="shared" si="4"/>
        <v>2.2449439527844443E-2</v>
      </c>
      <c r="P12" s="24">
        <v>48622.630000000077</v>
      </c>
      <c r="Q12" s="25">
        <f t="shared" si="5"/>
        <v>0.30838380554948408</v>
      </c>
      <c r="R12" s="24">
        <v>44714.640000000072</v>
      </c>
      <c r="S12" s="25">
        <f t="shared" si="6"/>
        <v>-0.16409015299058521</v>
      </c>
      <c r="T12" s="24">
        <v>36664.920000000049</v>
      </c>
      <c r="U12" s="25">
        <f t="shared" si="7"/>
        <v>-0.15389928321855498</v>
      </c>
    </row>
    <row r="13" spans="1:21" ht="16.5">
      <c r="A13" s="13" t="s">
        <v>62</v>
      </c>
      <c r="B13" s="13">
        <v>7</v>
      </c>
      <c r="C13" s="13">
        <v>29</v>
      </c>
      <c r="D13" s="13"/>
      <c r="E13" s="13"/>
      <c r="F13" s="24">
        <v>243162.36</v>
      </c>
      <c r="G13" s="25">
        <f t="shared" si="0"/>
        <v>-0.12846381733444134</v>
      </c>
      <c r="H13" s="24">
        <v>29482.850000000093</v>
      </c>
      <c r="I13" s="25">
        <f t="shared" si="1"/>
        <v>-0.29669713381691337</v>
      </c>
      <c r="J13" s="24">
        <v>32408.200000000121</v>
      </c>
      <c r="K13" s="25">
        <f t="shared" si="2"/>
        <v>3.1354800028261826E-2</v>
      </c>
      <c r="L13" s="24">
        <v>35859.070000000109</v>
      </c>
      <c r="M13" s="25">
        <f t="shared" si="3"/>
        <v>-0.14334834304318053</v>
      </c>
      <c r="N13" s="24">
        <v>29339.780000000112</v>
      </c>
      <c r="O13" s="25">
        <f t="shared" si="4"/>
        <v>-0.13193503014580654</v>
      </c>
      <c r="P13" s="24">
        <v>37445.970000000103</v>
      </c>
      <c r="Q13" s="25">
        <f t="shared" si="5"/>
        <v>-0.22986539395339076</v>
      </c>
      <c r="R13" s="24">
        <v>45952.570000000102</v>
      </c>
      <c r="S13" s="25">
        <f t="shared" si="6"/>
        <v>2.768511610515096E-2</v>
      </c>
      <c r="T13" s="24">
        <v>32673.920000000115</v>
      </c>
      <c r="U13" s="25">
        <f t="shared" si="7"/>
        <v>-0.1088506397941119</v>
      </c>
    </row>
    <row r="14" spans="1:21" ht="16.5">
      <c r="A14" s="13" t="s">
        <v>62</v>
      </c>
      <c r="B14" s="13">
        <v>7</v>
      </c>
      <c r="C14" s="13">
        <v>30</v>
      </c>
      <c r="D14" s="13"/>
      <c r="E14" s="13"/>
      <c r="F14" s="24">
        <v>274020.49</v>
      </c>
      <c r="G14" s="25">
        <f t="shared" si="0"/>
        <v>0.12690339902935638</v>
      </c>
      <c r="H14" s="24">
        <v>27513.910000000091</v>
      </c>
      <c r="I14" s="25">
        <f t="shared" si="1"/>
        <v>-6.678255324705705E-2</v>
      </c>
      <c r="J14" s="24">
        <v>27417.05000000005</v>
      </c>
      <c r="K14" s="25">
        <f t="shared" si="2"/>
        <v>-0.15400886195469207</v>
      </c>
      <c r="L14" s="24">
        <v>28026.700000000121</v>
      </c>
      <c r="M14" s="25">
        <f t="shared" si="3"/>
        <v>-0.21842089044696264</v>
      </c>
      <c r="N14" s="24">
        <v>34332.77000000007</v>
      </c>
      <c r="O14" s="25">
        <f t="shared" si="4"/>
        <v>0.17017816766178678</v>
      </c>
      <c r="P14" s="24">
        <v>49673.050000000112</v>
      </c>
      <c r="Q14" s="25">
        <f t="shared" si="5"/>
        <v>0.32652592521972257</v>
      </c>
      <c r="R14" s="24">
        <v>59395.340000000106</v>
      </c>
      <c r="S14" s="25">
        <f t="shared" si="6"/>
        <v>0.2925357602414832</v>
      </c>
      <c r="T14" s="24">
        <v>47661.670000000122</v>
      </c>
      <c r="U14" s="25">
        <f t="shared" si="7"/>
        <v>0.45870682183221217</v>
      </c>
    </row>
    <row r="15" spans="1:21" ht="16.5">
      <c r="A15" s="13" t="s">
        <v>62</v>
      </c>
      <c r="B15" s="13">
        <v>8</v>
      </c>
      <c r="C15" s="13">
        <v>31</v>
      </c>
      <c r="D15" s="13"/>
      <c r="E15" s="13"/>
      <c r="F15" s="24">
        <v>235576.18</v>
      </c>
      <c r="G15" s="25">
        <f t="shared" si="0"/>
        <v>-0.14029720916125651</v>
      </c>
      <c r="H15" s="24">
        <v>35655.200000000128</v>
      </c>
      <c r="I15" s="25">
        <f t="shared" si="1"/>
        <v>0.29589723888753033</v>
      </c>
      <c r="J15" s="24">
        <v>29054.840000000098</v>
      </c>
      <c r="K15" s="25">
        <f t="shared" si="2"/>
        <v>5.9736186059406289E-2</v>
      </c>
      <c r="L15" s="24">
        <v>30938.550000000061</v>
      </c>
      <c r="M15" s="25">
        <f t="shared" si="3"/>
        <v>0.10389557100907092</v>
      </c>
      <c r="N15" s="24">
        <v>30655.85000000006</v>
      </c>
      <c r="O15" s="25">
        <f t="shared" si="4"/>
        <v>-0.10709651449620877</v>
      </c>
      <c r="P15" s="24">
        <v>33036.210000000145</v>
      </c>
      <c r="Q15" s="25">
        <f t="shared" si="5"/>
        <v>-0.33492688691352612</v>
      </c>
      <c r="R15" s="24">
        <v>37719.190000000082</v>
      </c>
      <c r="S15" s="25">
        <f t="shared" si="6"/>
        <v>-0.36494698068905718</v>
      </c>
      <c r="T15" s="24">
        <v>38516.340000000084</v>
      </c>
      <c r="U15" s="25">
        <f t="shared" si="7"/>
        <v>-0.19188018380388297</v>
      </c>
    </row>
    <row r="16" spans="1:21" ht="16.5">
      <c r="A16" s="13" t="s">
        <v>62</v>
      </c>
      <c r="B16" s="13">
        <v>8</v>
      </c>
      <c r="C16" s="13">
        <v>32</v>
      </c>
      <c r="D16" s="13"/>
      <c r="E16" s="13"/>
      <c r="F16" s="24">
        <v>229468.49</v>
      </c>
      <c r="G16" s="25">
        <f t="shared" si="0"/>
        <v>-2.5926602596238732E-2</v>
      </c>
      <c r="H16" s="24">
        <v>27354.040000000117</v>
      </c>
      <c r="I16" s="25">
        <f t="shared" si="1"/>
        <v>-0.23281765352599287</v>
      </c>
      <c r="J16" s="24">
        <v>30425.560000000085</v>
      </c>
      <c r="K16" s="25">
        <f t="shared" si="2"/>
        <v>4.7176993574908066E-2</v>
      </c>
      <c r="L16" s="24">
        <v>31017.080000000147</v>
      </c>
      <c r="M16" s="25">
        <f t="shared" si="3"/>
        <v>2.538257287432216E-3</v>
      </c>
      <c r="N16" s="24">
        <v>32200.770000000153</v>
      </c>
      <c r="O16" s="25">
        <f t="shared" si="4"/>
        <v>5.039560149205094E-2</v>
      </c>
      <c r="P16" s="24">
        <v>33343.99000000018</v>
      </c>
      <c r="Q16" s="25">
        <f t="shared" si="5"/>
        <v>9.3164439867658502E-3</v>
      </c>
      <c r="R16" s="24">
        <v>42391.660000000033</v>
      </c>
      <c r="S16" s="25">
        <f t="shared" si="6"/>
        <v>0.12387514153935808</v>
      </c>
      <c r="T16" s="24">
        <v>32735.390000000134</v>
      </c>
      <c r="U16" s="25">
        <f t="shared" si="7"/>
        <v>-0.15009084456103403</v>
      </c>
    </row>
    <row r="17" spans="1:21" ht="16.5">
      <c r="A17" s="13" t="s">
        <v>62</v>
      </c>
      <c r="B17" s="13">
        <v>8</v>
      </c>
      <c r="C17" s="13">
        <v>33</v>
      </c>
      <c r="D17" s="13"/>
      <c r="E17" s="13"/>
      <c r="F17" s="24">
        <v>220170.97000000058</v>
      </c>
      <c r="G17" s="25">
        <f t="shared" si="0"/>
        <v>-4.0517632725954697E-2</v>
      </c>
      <c r="H17" s="24">
        <v>21291.490000000045</v>
      </c>
      <c r="I17" s="25">
        <f t="shared" si="1"/>
        <v>-0.22163270946449029</v>
      </c>
      <c r="J17" s="24">
        <v>25013.280000000061</v>
      </c>
      <c r="K17" s="25">
        <f t="shared" si="2"/>
        <v>-0.17788596167170001</v>
      </c>
      <c r="L17" s="24">
        <v>30243.980000000101</v>
      </c>
      <c r="M17" s="25">
        <f t="shared" si="3"/>
        <v>-2.4924976819224832E-2</v>
      </c>
      <c r="N17" s="24">
        <v>24571.160000000051</v>
      </c>
      <c r="O17" s="25">
        <f t="shared" si="4"/>
        <v>-0.23693874401140302</v>
      </c>
      <c r="P17" s="24">
        <v>36695.490000000136</v>
      </c>
      <c r="Q17" s="25">
        <f t="shared" si="5"/>
        <v>0.10051286603672621</v>
      </c>
      <c r="R17" s="24">
        <v>43240.530000000101</v>
      </c>
      <c r="S17" s="25">
        <f t="shared" si="6"/>
        <v>2.0024457640962102E-2</v>
      </c>
      <c r="T17" s="24">
        <v>39115.040000000117</v>
      </c>
      <c r="U17" s="25">
        <f t="shared" si="7"/>
        <v>0.19488541300408999</v>
      </c>
    </row>
    <row r="18" spans="1:21" ht="16.5">
      <c r="A18" s="13" t="s">
        <v>62</v>
      </c>
      <c r="B18" s="13">
        <v>8</v>
      </c>
      <c r="C18" s="13" t="s">
        <v>65</v>
      </c>
      <c r="D18" s="13"/>
      <c r="E18" s="13"/>
      <c r="F18" s="24">
        <v>218273.51000000077</v>
      </c>
      <c r="G18" s="25">
        <f t="shared" si="0"/>
        <v>-8.6181207268143118E-3</v>
      </c>
      <c r="H18" s="24">
        <v>31058.130000000114</v>
      </c>
      <c r="I18" s="25">
        <f t="shared" si="1"/>
        <v>0.45871096856068072</v>
      </c>
      <c r="J18" s="24">
        <v>26874.84000000008</v>
      </c>
      <c r="K18" s="25">
        <f t="shared" si="2"/>
        <v>7.4422866573276875E-2</v>
      </c>
      <c r="L18" s="24">
        <v>28312.760000000104</v>
      </c>
      <c r="M18" s="25">
        <f t="shared" si="3"/>
        <v>-6.385469108232418E-2</v>
      </c>
      <c r="N18" s="24">
        <v>25512.550000000021</v>
      </c>
      <c r="O18" s="25">
        <f t="shared" si="4"/>
        <v>3.8312802488770101E-2</v>
      </c>
      <c r="P18" s="24">
        <v>31133.750000000084</v>
      </c>
      <c r="Q18" s="25">
        <f t="shared" si="5"/>
        <v>-0.15156467456900105</v>
      </c>
      <c r="R18" s="24">
        <v>40158.320000000182</v>
      </c>
      <c r="S18" s="25">
        <f t="shared" si="6"/>
        <v>-7.128057866080531E-2</v>
      </c>
      <c r="T18" s="24">
        <v>35223.160000000171</v>
      </c>
      <c r="U18" s="25">
        <f t="shared" si="7"/>
        <v>-9.9498300398003808E-2</v>
      </c>
    </row>
    <row r="19" spans="1:21" ht="16.5">
      <c r="A19" s="13" t="s">
        <v>62</v>
      </c>
      <c r="B19" s="13">
        <v>8</v>
      </c>
      <c r="C19" s="13">
        <v>35</v>
      </c>
      <c r="D19" s="13"/>
      <c r="E19" s="13"/>
      <c r="F19" s="24">
        <v>196314.56000000032</v>
      </c>
      <c r="G19" s="25">
        <f t="shared" si="0"/>
        <v>-0.10060290870843819</v>
      </c>
      <c r="H19" s="24">
        <v>24077.060000000019</v>
      </c>
      <c r="I19" s="25">
        <f t="shared" si="1"/>
        <v>-0.2247743183507851</v>
      </c>
      <c r="J19" s="24">
        <v>23947.589999999993</v>
      </c>
      <c r="K19" s="25">
        <f t="shared" si="2"/>
        <v>-0.1089215786959133</v>
      </c>
      <c r="L19" s="24">
        <v>26884.760000000038</v>
      </c>
      <c r="M19" s="25">
        <f t="shared" si="3"/>
        <v>-5.0436622921963818E-2</v>
      </c>
      <c r="N19" s="24">
        <v>22188.489999999965</v>
      </c>
      <c r="O19" s="25">
        <f t="shared" si="4"/>
        <v>-0.1302911704239699</v>
      </c>
      <c r="P19" s="24">
        <v>24906.380000000037</v>
      </c>
      <c r="Q19" s="25">
        <f t="shared" si="5"/>
        <v>-0.20001991408037995</v>
      </c>
      <c r="R19" s="24">
        <v>36650.880000000157</v>
      </c>
      <c r="S19" s="25">
        <f t="shared" si="6"/>
        <v>-8.734030706463837E-2</v>
      </c>
      <c r="T19" s="24">
        <v>37659.400000000118</v>
      </c>
      <c r="U19" s="25">
        <f t="shared" si="7"/>
        <v>6.9165855647248434E-2</v>
      </c>
    </row>
    <row r="20" spans="1:21" ht="16.5">
      <c r="A20" s="13" t="s">
        <v>62</v>
      </c>
      <c r="B20" s="13">
        <v>9</v>
      </c>
      <c r="C20" s="13">
        <v>36</v>
      </c>
      <c r="D20" s="13"/>
      <c r="E20" s="13"/>
      <c r="F20" s="24">
        <v>195337.08000000042</v>
      </c>
      <c r="G20" s="25">
        <f t="shared" si="0"/>
        <v>-4.9791518265374334E-3</v>
      </c>
      <c r="H20" s="24">
        <v>21076.509999999977</v>
      </c>
      <c r="I20" s="25">
        <f t="shared" si="1"/>
        <v>-0.12462277371074544</v>
      </c>
      <c r="J20" s="24">
        <v>21829.919999999966</v>
      </c>
      <c r="K20" s="25">
        <f t="shared" si="2"/>
        <v>-8.8429357609681306E-2</v>
      </c>
      <c r="L20" s="24">
        <v>22254.320000000003</v>
      </c>
      <c r="M20" s="25">
        <f t="shared" si="3"/>
        <v>-0.17223289328229185</v>
      </c>
      <c r="N20" s="24">
        <v>25363.77000000008</v>
      </c>
      <c r="O20" s="25">
        <f t="shared" si="4"/>
        <v>0.14310482597058746</v>
      </c>
      <c r="P20" s="24">
        <v>30570.360000000175</v>
      </c>
      <c r="Q20" s="25">
        <f t="shared" si="5"/>
        <v>0.22741080799378027</v>
      </c>
      <c r="R20" s="24">
        <v>40371.690000000111</v>
      </c>
      <c r="S20" s="25">
        <f t="shared" si="6"/>
        <v>0.10152034548692795</v>
      </c>
      <c r="T20" s="24">
        <v>33870.510000000126</v>
      </c>
      <c r="U20" s="25">
        <f t="shared" si="7"/>
        <v>-0.10060940960291402</v>
      </c>
    </row>
    <row r="21" spans="1:21" ht="16.5">
      <c r="A21" s="13" t="s">
        <v>62</v>
      </c>
      <c r="B21" s="13">
        <v>9</v>
      </c>
      <c r="C21" s="13">
        <v>37</v>
      </c>
      <c r="D21" s="13"/>
      <c r="E21" s="13"/>
      <c r="F21" s="24">
        <v>155001.14999999985</v>
      </c>
      <c r="G21" s="25">
        <f t="shared" si="0"/>
        <v>-0.20649397441591985</v>
      </c>
      <c r="H21" s="24">
        <v>24910.520000000095</v>
      </c>
      <c r="I21" s="25">
        <f t="shared" si="1"/>
        <v>0.18190914909537312</v>
      </c>
      <c r="J21" s="24">
        <v>18301.679999999884</v>
      </c>
      <c r="K21" s="25">
        <f t="shared" si="2"/>
        <v>-0.16162404626311444</v>
      </c>
      <c r="L21" s="24">
        <v>15425.849999999828</v>
      </c>
      <c r="M21" s="25">
        <f t="shared" si="3"/>
        <v>-0.30683795326031865</v>
      </c>
      <c r="N21" s="24">
        <v>17525.07999999986</v>
      </c>
      <c r="O21" s="25">
        <f t="shared" si="4"/>
        <v>-0.30905066557535399</v>
      </c>
      <c r="P21" s="24">
        <v>21799.119999999999</v>
      </c>
      <c r="Q21" s="25">
        <f t="shared" si="5"/>
        <v>-0.28691974840990181</v>
      </c>
      <c r="R21" s="24">
        <v>33078.680000000117</v>
      </c>
      <c r="S21" s="25">
        <f t="shared" si="6"/>
        <v>-0.18064663629389741</v>
      </c>
      <c r="T21" s="24">
        <v>23960.220000000052</v>
      </c>
      <c r="U21" s="25">
        <f t="shared" si="7"/>
        <v>-0.29259346847744649</v>
      </c>
    </row>
    <row r="22" spans="1:21" ht="16.5">
      <c r="A22" s="13" t="s">
        <v>62</v>
      </c>
      <c r="B22" s="13">
        <v>9</v>
      </c>
      <c r="C22" s="13">
        <v>38</v>
      </c>
      <c r="D22" s="13"/>
      <c r="E22" s="13"/>
      <c r="F22" s="24">
        <v>156242.5399999998</v>
      </c>
      <c r="G22" s="25">
        <f t="shared" si="0"/>
        <v>8.0089083210025027E-3</v>
      </c>
      <c r="H22" s="24">
        <v>14408.899999999856</v>
      </c>
      <c r="I22" s="25">
        <f t="shared" si="1"/>
        <v>-0.42157369657478844</v>
      </c>
      <c r="J22" s="24">
        <v>16961.699999999848</v>
      </c>
      <c r="K22" s="25">
        <f t="shared" si="2"/>
        <v>-7.3216229329768873E-2</v>
      </c>
      <c r="L22" s="24">
        <v>16703.109999999815</v>
      </c>
      <c r="M22" s="25">
        <f t="shared" si="3"/>
        <v>8.2799975366025319E-2</v>
      </c>
      <c r="N22" s="24">
        <v>17505.839999999873</v>
      </c>
      <c r="O22" s="25">
        <f t="shared" si="4"/>
        <v>-1.0978551881068277E-3</v>
      </c>
      <c r="P22" s="24">
        <v>26493.410000000116</v>
      </c>
      <c r="Q22" s="25">
        <f t="shared" si="5"/>
        <v>0.21534309641857641</v>
      </c>
      <c r="R22" s="24">
        <v>36948.590000000142</v>
      </c>
      <c r="S22" s="25">
        <f t="shared" si="6"/>
        <v>0.11699106493971378</v>
      </c>
      <c r="T22" s="24">
        <v>27220.99000000014</v>
      </c>
      <c r="U22" s="25">
        <f t="shared" si="7"/>
        <v>0.1360909874784155</v>
      </c>
    </row>
    <row r="23" spans="1:21" ht="16.5">
      <c r="A23" s="13" t="s">
        <v>62</v>
      </c>
      <c r="B23" s="13">
        <v>9</v>
      </c>
      <c r="C23" s="13">
        <v>39</v>
      </c>
      <c r="D23" s="13"/>
      <c r="E23" s="13"/>
      <c r="F23" s="24">
        <v>169909.44000000018</v>
      </c>
      <c r="G23" s="25">
        <f t="shared" si="0"/>
        <v>8.7472336279225807E-2</v>
      </c>
      <c r="H23" s="24">
        <v>15718.50999999982</v>
      </c>
      <c r="I23" s="25">
        <f t="shared" si="1"/>
        <v>9.0888964459464455E-2</v>
      </c>
      <c r="J23" s="24">
        <v>18894.999999999891</v>
      </c>
      <c r="K23" s="25">
        <f t="shared" si="2"/>
        <v>0.1139803203688345</v>
      </c>
      <c r="L23" s="24">
        <v>18436.019999999906</v>
      </c>
      <c r="M23" s="25">
        <f t="shared" si="3"/>
        <v>0.10374774518039515</v>
      </c>
      <c r="N23" s="24">
        <v>20945.289999999946</v>
      </c>
      <c r="O23" s="25">
        <f t="shared" si="4"/>
        <v>0.19647443367471076</v>
      </c>
      <c r="P23" s="24">
        <v>34417.680000000204</v>
      </c>
      <c r="Q23" s="25">
        <f t="shared" si="5"/>
        <v>0.29910343742085493</v>
      </c>
      <c r="R23" s="24">
        <v>30013.770000000193</v>
      </c>
      <c r="S23" s="25">
        <f t="shared" si="6"/>
        <v>-0.18768835292496741</v>
      </c>
      <c r="T23" s="24">
        <v>31483.170000000202</v>
      </c>
      <c r="U23" s="25">
        <f t="shared" si="7"/>
        <v>0.15657696505527685</v>
      </c>
    </row>
    <row r="24" spans="1:21" ht="16.5">
      <c r="A24" s="13" t="s">
        <v>66</v>
      </c>
      <c r="B24" s="13">
        <v>10</v>
      </c>
      <c r="C24" s="13">
        <v>40</v>
      </c>
      <c r="D24" s="13"/>
      <c r="E24" s="13"/>
      <c r="F24" s="24">
        <v>149616.23999999982</v>
      </c>
      <c r="G24" s="25">
        <f t="shared" si="0"/>
        <v>-0.11943538863997398</v>
      </c>
      <c r="H24" s="24">
        <v>18076.809999999878</v>
      </c>
      <c r="I24" s="25">
        <f t="shared" si="1"/>
        <v>0.15003330468346457</v>
      </c>
      <c r="J24" s="24">
        <v>17500.989999999892</v>
      </c>
      <c r="K24" s="25">
        <f t="shared" si="2"/>
        <v>-7.3776660492194043E-2</v>
      </c>
      <c r="L24" s="24">
        <v>17051.049999999854</v>
      </c>
      <c r="M24" s="25">
        <f t="shared" si="3"/>
        <v>-7.5123047165280746E-2</v>
      </c>
      <c r="N24" s="24">
        <v>19557.209999999945</v>
      </c>
      <c r="O24" s="25">
        <f t="shared" si="4"/>
        <v>-6.6271701179597201E-2</v>
      </c>
      <c r="P24" s="24">
        <v>17668.539999999903</v>
      </c>
      <c r="Q24" s="25">
        <f t="shared" si="5"/>
        <v>-0.48664349253058897</v>
      </c>
      <c r="R24" s="24">
        <v>31300.550000000174</v>
      </c>
      <c r="S24" s="25">
        <f t="shared" si="6"/>
        <v>4.2872987965189721E-2</v>
      </c>
      <c r="T24" s="24">
        <v>28461.090000000164</v>
      </c>
      <c r="U24" s="25">
        <f t="shared" si="7"/>
        <v>-9.5990333883151494E-2</v>
      </c>
    </row>
    <row r="25" spans="1:21" ht="16.5">
      <c r="A25" s="13" t="s">
        <v>66</v>
      </c>
      <c r="B25" s="13">
        <v>10</v>
      </c>
      <c r="C25" s="13">
        <v>41</v>
      </c>
      <c r="D25" s="13"/>
      <c r="E25" s="13"/>
      <c r="F25" s="24"/>
      <c r="G25" s="25"/>
      <c r="H25" s="24">
        <v>20094.48999999998</v>
      </c>
      <c r="I25" s="25">
        <f t="shared" si="1"/>
        <v>0.11161703862573738</v>
      </c>
      <c r="J25" s="24">
        <v>19711.71999999995</v>
      </c>
      <c r="K25" s="25">
        <f t="shared" si="2"/>
        <v>0.12632028245259677</v>
      </c>
      <c r="L25" s="24">
        <v>16914.249999999829</v>
      </c>
      <c r="M25" s="25">
        <f t="shared" si="3"/>
        <v>-8.0229663275883829E-3</v>
      </c>
      <c r="N25" s="26"/>
      <c r="O25" s="26"/>
      <c r="P25" s="24"/>
      <c r="Q25" s="26"/>
      <c r="R25" s="24"/>
      <c r="S25" s="26"/>
      <c r="T25" s="26"/>
      <c r="U25" s="26"/>
    </row>
  </sheetData>
  <phoneticPr fontId="10" type="noConversion"/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I52"/>
  <sheetViews>
    <sheetView workbookViewId="0">
      <selection activeCell="F7" sqref="F7"/>
    </sheetView>
  </sheetViews>
  <sheetFormatPr defaultColWidth="8.875" defaultRowHeight="16.5"/>
  <cols>
    <col min="1" max="1" width="16.125" style="2" customWidth="1"/>
    <col min="2" max="2" width="17.125" style="2" customWidth="1"/>
    <col min="3" max="3" width="17.875" style="2" customWidth="1"/>
    <col min="4" max="4" width="11.125" style="7" customWidth="1"/>
    <col min="5" max="5" width="19.625" style="7" customWidth="1"/>
    <col min="6" max="6" width="16.125" style="2" customWidth="1"/>
    <col min="7" max="8" width="13.25" style="2" customWidth="1"/>
    <col min="9" max="9" width="13.25" style="8" customWidth="1"/>
    <col min="10" max="10" width="16.125" style="9" customWidth="1"/>
    <col min="11" max="16384" width="8.875" style="9"/>
  </cols>
  <sheetData>
    <row r="1" spans="1:9">
      <c r="C1" s="2" t="s">
        <v>67</v>
      </c>
      <c r="F1" s="2" t="s">
        <v>68</v>
      </c>
    </row>
    <row r="2" spans="1:9">
      <c r="A2" s="2" t="s">
        <v>69</v>
      </c>
      <c r="C2" s="2" t="s">
        <v>0</v>
      </c>
      <c r="D2" s="2" t="s">
        <v>0</v>
      </c>
      <c r="E2" s="2" t="s">
        <v>0</v>
      </c>
      <c r="F2" s="2" t="s">
        <v>0</v>
      </c>
      <c r="G2" s="2" t="s">
        <v>0</v>
      </c>
      <c r="H2" s="2" t="s">
        <v>0</v>
      </c>
    </row>
    <row r="3" spans="1:9">
      <c r="A3" s="10" t="s">
        <v>70</v>
      </c>
      <c r="B3" s="10" t="s">
        <v>71</v>
      </c>
      <c r="C3" s="10" t="s">
        <v>72</v>
      </c>
      <c r="D3" s="11" t="s">
        <v>73</v>
      </c>
      <c r="E3" s="11" t="s">
        <v>74</v>
      </c>
      <c r="F3" s="10" t="s">
        <v>75</v>
      </c>
      <c r="G3" s="10" t="s">
        <v>76</v>
      </c>
      <c r="H3" s="10" t="s">
        <v>77</v>
      </c>
      <c r="I3" s="17" t="s">
        <v>78</v>
      </c>
    </row>
    <row r="4" spans="1:9">
      <c r="A4" s="12" t="s">
        <v>79</v>
      </c>
      <c r="B4" s="38">
        <f>VLOOKUP(A4,'[1]2、重点品类品相库销数据'!$A$4:$B$53,2,0)</f>
        <v>256</v>
      </c>
      <c r="C4" s="13">
        <v>314</v>
      </c>
      <c r="D4" s="39">
        <v>31922</v>
      </c>
      <c r="E4" s="14">
        <v>244551</v>
      </c>
      <c r="F4" s="13">
        <v>101</v>
      </c>
      <c r="G4" s="15">
        <v>49771.769999999982</v>
      </c>
      <c r="H4" s="15">
        <v>35718.440000000133</v>
      </c>
      <c r="I4" s="18">
        <f>(H4-G4)/G4*100%</f>
        <v>-0.28235543963977683</v>
      </c>
    </row>
    <row r="5" spans="1:9">
      <c r="A5" s="13" t="s">
        <v>80</v>
      </c>
      <c r="B5" s="38">
        <f>VLOOKUP(A5,'[1]2、重点品类品相库销数据'!$A$4:$B$53,2,0)</f>
        <v>72</v>
      </c>
      <c r="C5" s="13">
        <f>VLOOKUP($A5,[2]Sheet3!$E$2:$G$270,3,0)</f>
        <v>8094</v>
      </c>
      <c r="D5" s="13">
        <f>VLOOKUP($A5,[2]Sheet3!$E$2:$G$270,2,0)</f>
        <v>208</v>
      </c>
      <c r="E5" s="14">
        <f>VLOOKUP($A5,[3]Sheet3!$E$2:$G$164,3,0)</f>
        <v>210503</v>
      </c>
      <c r="F5" s="14">
        <f>VLOOKUP($A5,[3]Sheet3!$E$2:$G$164,2,0)</f>
        <v>136</v>
      </c>
      <c r="G5" s="15">
        <f>VLOOKUP($A5,[4]Sheet9!$D$2:$E$212,2,0)</f>
        <v>9344.4799999999486</v>
      </c>
      <c r="H5" s="15">
        <f>VLOOKUP($A5,[4]Sheet9!$J$2:$L$212,3,0)</f>
        <v>8726.3983333333035</v>
      </c>
      <c r="I5" s="18">
        <f>(H5-G5)/G5*100%</f>
        <v>-6.6144040831233888E-2</v>
      </c>
    </row>
    <row r="6" spans="1:9">
      <c r="A6" s="13" t="s">
        <v>81</v>
      </c>
      <c r="B6" s="38">
        <f>VLOOKUP(A6,'[1]2、重点品类品相库销数据'!$A$4:$B$53,2,0)</f>
        <v>32</v>
      </c>
      <c r="C6" s="13">
        <f>VLOOKUP($A6,[2]Sheet3!$E$2:$G$270,3,0)</f>
        <v>8417</v>
      </c>
      <c r="D6" s="13">
        <f>VLOOKUP($A6,[2]Sheet3!$E$2:$G$270,2,0)</f>
        <v>45</v>
      </c>
      <c r="E6" s="14">
        <f>VLOOKUP($A6,[3]Sheet3!$E$2:$G$164,3,0)</f>
        <v>168062</v>
      </c>
      <c r="F6" s="14">
        <f>VLOOKUP($A6,[3]Sheet3!$E$2:$G$164,2,0)</f>
        <v>20</v>
      </c>
      <c r="G6" s="15">
        <f>VLOOKUP($A6,[4]Sheet9!$D$2:$E$212,2,0)</f>
        <v>16442.609999999979</v>
      </c>
      <c r="H6" s="15">
        <f>VLOOKUP($A6,[4]Sheet9!$J$2:$L$212,3,0)</f>
        <v>8404.6199999999881</v>
      </c>
      <c r="I6" s="18">
        <f t="shared" ref="I6:I52" si="0">(H6-G6)/G6*100%</f>
        <v>-0.48885122252489116</v>
      </c>
    </row>
    <row r="7" spans="1:9">
      <c r="A7" s="13" t="s">
        <v>82</v>
      </c>
      <c r="B7" s="38">
        <f>VLOOKUP(A7,'[1]2、重点品类品相库销数据'!$A$4:$B$53,2,0)</f>
        <v>10</v>
      </c>
      <c r="C7" s="13">
        <f>VLOOKUP($A7,[2]Sheet3!$E$2:$G$270,3,0)</f>
        <v>1337</v>
      </c>
      <c r="D7" s="13">
        <f>VLOOKUP($A7,[2]Sheet3!$E$2:$G$270,2,0)</f>
        <v>26</v>
      </c>
      <c r="E7" s="14">
        <f>VLOOKUP($A7,[3]Sheet3!$E$2:$G$164,3,0)</f>
        <v>354</v>
      </c>
      <c r="F7" s="14">
        <f>VLOOKUP($A7,[3]Sheet3!$E$2:$G$164,2,0)</f>
        <v>1</v>
      </c>
      <c r="G7" s="15">
        <f>VLOOKUP($A7,[4]Sheet9!$D$2:$E$212,2,0)</f>
        <v>3695.3899999999971</v>
      </c>
      <c r="H7" s="15">
        <f>VLOOKUP($A7,[4]Sheet9!$J$2:$L$212,3,0)</f>
        <v>2605.038333333332</v>
      </c>
      <c r="I7" s="18">
        <f t="shared" si="0"/>
        <v>-0.29505726504284147</v>
      </c>
    </row>
    <row r="8" spans="1:9">
      <c r="A8" s="13" t="s">
        <v>83</v>
      </c>
      <c r="B8" s="38">
        <f>VLOOKUP(A8,'[1]2、重点品类品相库销数据'!$A$4:$B$53,2,0)</f>
        <v>48</v>
      </c>
      <c r="C8" s="13">
        <f>VLOOKUP($A8,[2]Sheet3!$E$2:$G$270,3,0)</f>
        <v>3177</v>
      </c>
      <c r="D8" s="13">
        <f>VLOOKUP($A8,[2]Sheet3!$E$2:$G$270,2,0)</f>
        <v>77</v>
      </c>
      <c r="E8" s="14">
        <f>VLOOKUP($A8,[3]Sheet3!$E$2:$G$164,3,0)</f>
        <v>51199</v>
      </c>
      <c r="F8" s="14">
        <f>VLOOKUP($A8,[3]Sheet3!$E$2:$G$164,2,0)</f>
        <v>33</v>
      </c>
      <c r="G8" s="15">
        <f>VLOOKUP($A8,[4]Sheet9!$D$2:$E$212,2,0)</f>
        <v>2486.3799999999997</v>
      </c>
      <c r="H8" s="15">
        <f>VLOOKUP($A8,[4]Sheet9!$J$2:$L$212,3,0)</f>
        <v>7080.2083333333185</v>
      </c>
      <c r="I8" s="18">
        <f t="shared" si="0"/>
        <v>1.847597042018243</v>
      </c>
    </row>
    <row r="9" spans="1:9">
      <c r="A9" s="13" t="s">
        <v>84</v>
      </c>
      <c r="B9" s="38">
        <f>VLOOKUP(A9,'[1]2、重点品类品相库销数据'!$A$4:$B$53,2,0)</f>
        <v>72</v>
      </c>
      <c r="C9" s="13">
        <f>VLOOKUP($A9,[2]Sheet3!$E$2:$G$270,3,0)</f>
        <v>10386</v>
      </c>
      <c r="D9" s="13">
        <f>VLOOKUP($A9,[2]Sheet3!$E$2:$G$270,2,0)</f>
        <v>127</v>
      </c>
      <c r="E9" s="14">
        <f>VLOOKUP($A9,[3]Sheet3!$E$2:$G$164,3,0)</f>
        <v>75732</v>
      </c>
      <c r="F9" s="14">
        <f>VLOOKUP($A9,[3]Sheet3!$E$2:$G$164,2,0)</f>
        <v>62</v>
      </c>
      <c r="G9" s="15">
        <f>VLOOKUP($A9,[4]Sheet9!$D$2:$E$212,2,0)</f>
        <v>6364.3599999999651</v>
      </c>
      <c r="H9" s="15">
        <f>VLOOKUP($A9,[4]Sheet9!$J$2:$L$212,3,0)</f>
        <v>6045.5033333333049</v>
      </c>
      <c r="I9" s="18">
        <f t="shared" si="0"/>
        <v>-5.0100350493476477E-2</v>
      </c>
    </row>
    <row r="10" spans="1:9">
      <c r="A10" s="16" t="s">
        <v>85</v>
      </c>
      <c r="B10" s="38">
        <f>VLOOKUP(A10,'[1]2、重点品类品相库销数据'!$A$4:$B$53,2,0)</f>
        <v>41.16</v>
      </c>
      <c r="C10" s="13">
        <f>VLOOKUP($A10,[2]Sheet3!$E$2:$G$270,3,0)</f>
        <v>3037</v>
      </c>
      <c r="D10" s="13">
        <f>VLOOKUP($A10,[2]Sheet3!$E$2:$G$270,2,0)</f>
        <v>59</v>
      </c>
      <c r="E10" s="14">
        <f>VLOOKUP($A10,[3]Sheet3!$E$2:$G$164,3,0)</f>
        <v>13554</v>
      </c>
      <c r="F10" s="14">
        <f>VLOOKUP($A10,[3]Sheet3!$E$2:$G$164,2,0)</f>
        <v>15</v>
      </c>
      <c r="G10" s="15">
        <f>VLOOKUP($A10,[4]Sheet9!$D$2:$E$212,2,0)</f>
        <v>3263.6599999999949</v>
      </c>
      <c r="H10" s="15">
        <f>VLOOKUP($A10,[4]Sheet9!$J$2:$L$212,3,0)</f>
        <v>4282.8683333333265</v>
      </c>
      <c r="I10" s="18">
        <f t="shared" si="0"/>
        <v>0.31228998527215862</v>
      </c>
    </row>
    <row r="11" spans="1:9">
      <c r="A11" s="13" t="s">
        <v>86</v>
      </c>
      <c r="B11" s="38">
        <f>VLOOKUP(A11,'[1]2、重点品类品相库销数据'!$A$4:$B$53,2,0)</f>
        <v>32</v>
      </c>
      <c r="C11" s="13">
        <f>VLOOKUP($A11,[2]Sheet3!$E$2:$G$270,3,0)</f>
        <v>1728</v>
      </c>
      <c r="D11" s="13">
        <f>VLOOKUP($A11,[2]Sheet3!$E$2:$G$270,2,0)</f>
        <v>58</v>
      </c>
      <c r="E11" s="14">
        <f>VLOOKUP($A11,[3]Sheet3!$E$2:$G$164,3,0)</f>
        <v>25188</v>
      </c>
      <c r="F11" s="14">
        <f>VLOOKUP($A11,[3]Sheet3!$E$2:$G$164,2,0)</f>
        <v>9</v>
      </c>
      <c r="G11" s="15">
        <f>VLOOKUP($A11,[4]Sheet9!$D$2:$E$212,2,0)</f>
        <v>9786.1399999999903</v>
      </c>
      <c r="H11" s="15">
        <f>VLOOKUP($A11,[4]Sheet9!$J$2:$L$212,3,0)</f>
        <v>8727.8099999999904</v>
      </c>
      <c r="I11" s="18">
        <f t="shared" si="0"/>
        <v>-0.10814580621164228</v>
      </c>
    </row>
    <row r="12" spans="1:9">
      <c r="A12" s="13" t="s">
        <v>37</v>
      </c>
      <c r="B12" s="38">
        <f>VLOOKUP(A12,'[1]2、重点品类品相库销数据'!$A$4:$B$53,2,0)</f>
        <v>48</v>
      </c>
      <c r="C12" s="13">
        <f>VLOOKUP($A12,[2]Sheet3!$E$2:$G$270,3,0)</f>
        <v>4497</v>
      </c>
      <c r="D12" s="13">
        <f>VLOOKUP($A12,[2]Sheet3!$E$2:$G$270,2,0)</f>
        <v>56</v>
      </c>
      <c r="E12" s="14">
        <f>VLOOKUP($A12,[3]Sheet3!$E$2:$G$164,3,0)</f>
        <v>6642</v>
      </c>
      <c r="F12" s="14">
        <f>VLOOKUP($A12,[3]Sheet3!$E$2:$G$164,2,0)</f>
        <v>5</v>
      </c>
      <c r="G12" s="15">
        <f>VLOOKUP($A12,[4]Sheet9!$D$2:$E$212,2,0)</f>
        <v>2351.7599999999993</v>
      </c>
      <c r="H12" s="15">
        <f>VLOOKUP($A12,[4]Sheet9!$J$2:$L$212,3,0)</f>
        <v>1640.0183333333352</v>
      </c>
      <c r="I12" s="18">
        <f t="shared" si="0"/>
        <v>-0.30264213468494416</v>
      </c>
    </row>
    <row r="13" spans="1:9">
      <c r="A13" s="16" t="s">
        <v>87</v>
      </c>
      <c r="B13" s="38">
        <f>VLOOKUP(A13,'[1]2、重点品类品相库销数据'!$A$4:$B$53,2,0)</f>
        <v>72</v>
      </c>
      <c r="C13" s="13">
        <f>VLOOKUP($A13,[2]Sheet3!$E$2:$G$270,3,0)</f>
        <v>6877</v>
      </c>
      <c r="D13" s="13">
        <f>VLOOKUP($A13,[2]Sheet3!$E$2:$G$270,2,0)</f>
        <v>73</v>
      </c>
      <c r="E13" s="14">
        <f>VLOOKUP($A13,[3]Sheet3!$E$2:$G$164,3,0)</f>
        <v>8406</v>
      </c>
      <c r="F13" s="14">
        <f>VLOOKUP($A13,[3]Sheet3!$E$2:$G$164,2,0)</f>
        <v>2</v>
      </c>
      <c r="G13" s="15">
        <f>VLOOKUP($A13,[4]Sheet9!$D$2:$E$212,2,0)</f>
        <v>3061.8799999999906</v>
      </c>
      <c r="H13" s="15">
        <f>VLOOKUP($A13,[4]Sheet9!$J$2:$L$212,3,0)</f>
        <v>2594.3283333333338</v>
      </c>
      <c r="I13" s="18">
        <f t="shared" si="0"/>
        <v>-0.15270084610326276</v>
      </c>
    </row>
    <row r="14" spans="1:9">
      <c r="A14" s="13" t="s">
        <v>88</v>
      </c>
      <c r="B14" s="38">
        <f>VLOOKUP(A14,'[1]2、重点品类品相库销数据'!$A$4:$B$53,2,0)</f>
        <v>48</v>
      </c>
      <c r="C14" s="13">
        <f>VLOOKUP($A14,[2]Sheet3!$E$2:$G$270,3,0)</f>
        <v>3830</v>
      </c>
      <c r="D14" s="13">
        <f>VLOOKUP($A14,[2]Sheet3!$E$2:$G$270,2,0)</f>
        <v>65</v>
      </c>
      <c r="E14" s="14">
        <f>VLOOKUP($A14,[3]Sheet3!$E$2:$G$164,3,0)</f>
        <v>660</v>
      </c>
      <c r="F14" s="14">
        <f>VLOOKUP($A14,[3]Sheet3!$E$2:$G$164,2,0)</f>
        <v>1</v>
      </c>
      <c r="G14" s="15">
        <f>VLOOKUP($A14,[4]Sheet9!$D$2:$E$212,2,0)</f>
        <v>2218.7600000000025</v>
      </c>
      <c r="H14" s="15">
        <f>VLOOKUP($A14,[4]Sheet9!$J$2:$L$212,3,0)</f>
        <v>1514.1583333333351</v>
      </c>
      <c r="I14" s="18">
        <f t="shared" si="0"/>
        <v>-0.31756551707560376</v>
      </c>
    </row>
    <row r="15" spans="1:9">
      <c r="A15" s="13" t="s">
        <v>89</v>
      </c>
      <c r="B15" s="38">
        <f>VLOOKUP(A15,'[1]2、重点品类品相库销数据'!$A$4:$B$53,2,0)</f>
        <v>12</v>
      </c>
      <c r="C15" s="13">
        <f>VLOOKUP($A15,[2]Sheet3!$E$2:$G$270,3,0)</f>
        <v>1827</v>
      </c>
      <c r="D15" s="13">
        <f>VLOOKUP($A15,[2]Sheet3!$E$2:$G$270,2,0)</f>
        <v>37</v>
      </c>
      <c r="E15" s="14">
        <f>VLOOKUP($A15,[3]Sheet3!$E$2:$G$164,3,0)</f>
        <v>30525</v>
      </c>
      <c r="F15" s="14">
        <f>VLOOKUP($A15,[3]Sheet3!$E$2:$G$164,2,0)</f>
        <v>32</v>
      </c>
      <c r="G15" s="15">
        <f>VLOOKUP($A15,[4]Sheet9!$D$2:$E$212,2,0)</f>
        <v>916.23000000000036</v>
      </c>
      <c r="H15" s="15">
        <f>VLOOKUP($A15,[4]Sheet9!$J$2:$L$212,3,0)</f>
        <v>748.35833333333358</v>
      </c>
      <c r="I15" s="18">
        <f t="shared" si="0"/>
        <v>-0.18322000662133603</v>
      </c>
    </row>
    <row r="16" spans="1:9">
      <c r="A16" s="13" t="s">
        <v>90</v>
      </c>
      <c r="B16" s="38">
        <f>VLOOKUP(A16,'[1]2、重点品类品相库销数据'!$A$4:$B$53,2,0)</f>
        <v>24</v>
      </c>
      <c r="C16" s="13">
        <f>VLOOKUP($A16,[2]Sheet3!$E$2:$G$270,3,0)</f>
        <v>3078</v>
      </c>
      <c r="D16" s="13">
        <f>VLOOKUP($A16,[2]Sheet3!$E$2:$G$270,2,0)</f>
        <v>33</v>
      </c>
      <c r="E16" s="14">
        <f>VLOOKUP($A16,[3]Sheet3!$E$2:$G$164,3,0)</f>
        <v>10584</v>
      </c>
      <c r="F16" s="14">
        <f>VLOOKUP($A16,[3]Sheet3!$E$2:$G$164,2,0)</f>
        <v>9</v>
      </c>
      <c r="G16" s="15">
        <f>VLOOKUP($A16,[4]Sheet9!$D$2:$E$212,2,0)</f>
        <v>1754.0000000000009</v>
      </c>
      <c r="H16" s="15">
        <f>VLOOKUP($A16,[4]Sheet9!$J$2:$L$212,3,0)</f>
        <v>1457.7266666666676</v>
      </c>
      <c r="I16" s="18">
        <f t="shared" si="0"/>
        <v>-0.16891296085138721</v>
      </c>
    </row>
    <row r="17" spans="1:9">
      <c r="A17" s="13" t="s">
        <v>32</v>
      </c>
      <c r="B17" s="38">
        <f>VLOOKUP(A17,'[1]2、重点品类品相库销数据'!$A$4:$B$53,2,0)</f>
        <v>15</v>
      </c>
      <c r="C17" s="13">
        <f>VLOOKUP($A17,[2]Sheet3!$E$2:$G$270,3,0)</f>
        <v>6062</v>
      </c>
      <c r="D17" s="13">
        <f>VLOOKUP($A17,[2]Sheet3!$E$2:$G$270,2,0)</f>
        <v>83</v>
      </c>
      <c r="E17" s="14">
        <f>VLOOKUP($A17,[3]Sheet3!$E$2:$G$164,3,0)</f>
        <v>44650</v>
      </c>
      <c r="F17" s="14">
        <f>VLOOKUP($A17,[3]Sheet3!$E$2:$G$164,2,0)</f>
        <v>38</v>
      </c>
      <c r="G17" s="15">
        <f>VLOOKUP($A17,[4]Sheet9!$D$2:$E$212,2,0)</f>
        <v>3828.2599999999893</v>
      </c>
      <c r="H17" s="15">
        <f>VLOOKUP($A17,[4]Sheet9!$J$2:$L$212,3,0)</f>
        <v>4073.7199999999898</v>
      </c>
      <c r="I17" s="18">
        <f t="shared" si="0"/>
        <v>6.4117902127859963E-2</v>
      </c>
    </row>
    <row r="18" spans="1:9">
      <c r="A18" s="16" t="s">
        <v>91</v>
      </c>
      <c r="B18" s="38">
        <f>VLOOKUP(A18,'[1]2、重点品类品相库销数据'!$A$4:$B$53,2,0)</f>
        <v>72</v>
      </c>
      <c r="C18" s="13">
        <f>VLOOKUP($A18,[2]Sheet3!$E$2:$G$270,3,0)</f>
        <v>4654</v>
      </c>
      <c r="D18" s="13">
        <f>VLOOKUP($A18,[2]Sheet3!$E$2:$G$270,2,0)</f>
        <v>72</v>
      </c>
      <c r="E18" s="14">
        <f>VLOOKUP($A18,[3]Sheet3!$E$2:$G$164,3,0)</f>
        <v>43134</v>
      </c>
      <c r="F18" s="14">
        <f>VLOOKUP($A18,[3]Sheet3!$E$2:$G$164,2,0)</f>
        <v>37</v>
      </c>
      <c r="G18" s="15">
        <f>VLOOKUP($A18,[4]Sheet9!$D$2:$E$212,2,0)</f>
        <v>5558.7799999999879</v>
      </c>
      <c r="H18" s="15">
        <f>VLOOKUP($A18,[4]Sheet9!$J$2:$L$212,3,0)</f>
        <v>3610.7749999999946</v>
      </c>
      <c r="I18" s="18">
        <f t="shared" si="0"/>
        <v>-0.35043750607147567</v>
      </c>
    </row>
    <row r="19" spans="1:9">
      <c r="A19" s="16" t="s">
        <v>92</v>
      </c>
      <c r="B19" s="38">
        <f>VLOOKUP(A19,'[1]2、重点品类品相库销数据'!$A$4:$B$53,2,0)</f>
        <v>54</v>
      </c>
      <c r="C19" s="13">
        <f>VLOOKUP($A19,[2]Sheet3!$E$2:$G$270,3,0)</f>
        <v>2488</v>
      </c>
      <c r="D19" s="13">
        <f>VLOOKUP($A19,[2]Sheet3!$E$2:$G$270,2,0)</f>
        <v>62</v>
      </c>
      <c r="E19" s="14">
        <f>VLOOKUP($A19,[3]Sheet3!$E$2:$G$164,3,0)</f>
        <v>31329</v>
      </c>
      <c r="F19" s="14">
        <f>VLOOKUP($A19,[3]Sheet3!$E$2:$G$164,2,0)</f>
        <v>29</v>
      </c>
      <c r="G19" s="15">
        <f>VLOOKUP($A19,[4]Sheet9!$D$2:$E$212,2,0)</f>
        <v>3151.1199999999967</v>
      </c>
      <c r="H19" s="15">
        <f>VLOOKUP($A19,[4]Sheet9!$J$2:$L$212,3,0)</f>
        <v>1647.5900000000006</v>
      </c>
      <c r="I19" s="18">
        <f t="shared" si="0"/>
        <v>-0.47714146081393211</v>
      </c>
    </row>
    <row r="20" spans="1:9">
      <c r="A20" s="13" t="s">
        <v>93</v>
      </c>
      <c r="B20" s="38">
        <f>VLOOKUP(A20,'[1]2、重点品类品相库销数据'!$A$4:$B$53,2,0)</f>
        <v>16</v>
      </c>
      <c r="C20" s="13">
        <f>VLOOKUP($A20,[2]Sheet3!$E$2:$G$270,3,0)</f>
        <v>4851</v>
      </c>
      <c r="D20" s="13">
        <f>VLOOKUP($A20,[2]Sheet3!$E$2:$G$270,2,0)</f>
        <v>71</v>
      </c>
      <c r="E20" s="14">
        <v>0</v>
      </c>
      <c r="F20" s="14">
        <v>0</v>
      </c>
      <c r="G20" s="15">
        <f>VLOOKUP($A20,[4]Sheet9!$D$2:$E$212,2,0)</f>
        <v>1465.4600000000016</v>
      </c>
      <c r="H20" s="15">
        <f>VLOOKUP($A20,[4]Sheet9!$J$2:$L$212,3,0)</f>
        <v>1060.1616666666678</v>
      </c>
      <c r="I20" s="18">
        <f t="shared" si="0"/>
        <v>-0.27656731219776276</v>
      </c>
    </row>
    <row r="21" spans="1:9">
      <c r="A21" s="16" t="s">
        <v>94</v>
      </c>
      <c r="B21" s="38">
        <f>VLOOKUP(A21,'[1]2、重点品类品相库销数据'!$A$4:$B$53,2,0)</f>
        <v>48</v>
      </c>
      <c r="C21" s="13">
        <f>VLOOKUP($A21,[2]Sheet3!$E$2:$G$270,3,0)</f>
        <v>4716</v>
      </c>
      <c r="D21" s="13">
        <f>VLOOKUP($A21,[2]Sheet3!$E$2:$G$270,2,0)</f>
        <v>75</v>
      </c>
      <c r="E21" s="14">
        <f>VLOOKUP($A21,[3]Sheet3!$E$2:$G$164,3,0)</f>
        <v>14667</v>
      </c>
      <c r="F21" s="14">
        <f>VLOOKUP($A21,[3]Sheet3!$E$2:$G$164,2,0)</f>
        <v>26</v>
      </c>
      <c r="G21" s="15">
        <f>VLOOKUP($A21,[4]Sheet9!$D$2:$E$212,2,0)</f>
        <v>3235.3799999999924</v>
      </c>
      <c r="H21" s="15">
        <f>VLOOKUP($A21,[4]Sheet9!$J$2:$L$212,3,0)</f>
        <v>3580.5933333333251</v>
      </c>
      <c r="I21" s="18">
        <f t="shared" si="0"/>
        <v>0.10669947064435507</v>
      </c>
    </row>
    <row r="22" spans="1:9">
      <c r="A22" s="16" t="s">
        <v>95</v>
      </c>
      <c r="B22" s="38">
        <f>VLOOKUP(A22,'[1]2、重点品类品相库销数据'!$A$4:$B$53,2,0)</f>
        <v>27</v>
      </c>
      <c r="C22" s="13">
        <f>VLOOKUP($A22,[2]Sheet3!$E$2:$G$270,3,0)</f>
        <v>496</v>
      </c>
      <c r="D22" s="13">
        <f>VLOOKUP($A22,[2]Sheet3!$E$2:$G$270,2,0)</f>
        <v>27</v>
      </c>
      <c r="E22" s="14">
        <f>VLOOKUP($A22,[3]Sheet3!$E$2:$G$164,3,0)</f>
        <v>600</v>
      </c>
      <c r="F22" s="14">
        <f>VLOOKUP($A22,[3]Sheet3!$E$2:$G$164,2,0)</f>
        <v>2</v>
      </c>
      <c r="G22" s="15">
        <f>VLOOKUP($A22,[4]Sheet9!$D$2:$E$212,2,0)</f>
        <v>1741.4900000000011</v>
      </c>
      <c r="H22" s="15">
        <f>VLOOKUP($A22,[4]Sheet9!$J$2:$L$212,3,0)</f>
        <v>1411.7483333333339</v>
      </c>
      <c r="I22" s="18">
        <f t="shared" si="0"/>
        <v>-0.1893445650946414</v>
      </c>
    </row>
    <row r="23" spans="1:9">
      <c r="A23" s="13" t="s">
        <v>31</v>
      </c>
      <c r="B23" s="38">
        <f>VLOOKUP(A23,'[1]2、重点品类品相库销数据'!$A$4:$B$53,2,0)</f>
        <v>24</v>
      </c>
      <c r="C23" s="13">
        <f>VLOOKUP($A23,[2]Sheet3!$E$2:$G$270,3,0)</f>
        <v>2071</v>
      </c>
      <c r="D23" s="13">
        <f>VLOOKUP($A23,[2]Sheet3!$E$2:$G$270,2,0)</f>
        <v>36</v>
      </c>
      <c r="E23" s="14">
        <f>VLOOKUP($A23,[3]Sheet3!$E$2:$G$164,3,0)</f>
        <v>14019</v>
      </c>
      <c r="F23" s="14">
        <f>VLOOKUP($A23,[3]Sheet3!$E$2:$G$164,2,0)</f>
        <v>5</v>
      </c>
      <c r="G23" s="15">
        <f>VLOOKUP($A23,[4]Sheet9!$D$2:$E$212,2,0)</f>
        <v>1463.650000000001</v>
      </c>
      <c r="H23" s="15">
        <f>VLOOKUP($A23,[4]Sheet9!$J$2:$L$212,3,0)</f>
        <v>1542.8466666666673</v>
      </c>
      <c r="I23" s="18">
        <f t="shared" si="0"/>
        <v>5.410901968822205E-2</v>
      </c>
    </row>
    <row r="24" spans="1:9">
      <c r="A24" s="13" t="s">
        <v>96</v>
      </c>
      <c r="B24" s="38">
        <f>VLOOKUP(A24,'[1]2、重点品类品相库销数据'!$A$4:$B$53,2,0)</f>
        <v>8</v>
      </c>
      <c r="C24" s="13">
        <f>VLOOKUP($A24,[2]Sheet3!$E$2:$G$270,3,0)</f>
        <v>936</v>
      </c>
      <c r="D24" s="13">
        <f>VLOOKUP($A24,[2]Sheet3!$E$2:$G$270,2,0)</f>
        <v>17</v>
      </c>
      <c r="E24" s="14">
        <v>0</v>
      </c>
      <c r="F24" s="14">
        <v>0</v>
      </c>
      <c r="G24" s="15">
        <f>VLOOKUP($A24,[4]Sheet9!$D$2:$E$212,2,0)</f>
        <v>515.57000000000005</v>
      </c>
      <c r="H24" s="15">
        <f>VLOOKUP($A24,[4]Sheet9!$J$2:$L$212,3,0)</f>
        <v>195.8366666666667</v>
      </c>
      <c r="I24" s="18">
        <f t="shared" si="0"/>
        <v>-0.62015503875968991</v>
      </c>
    </row>
    <row r="25" spans="1:9">
      <c r="A25" s="16" t="s">
        <v>97</v>
      </c>
      <c r="B25" s="38">
        <f>VLOOKUP(A25,'[1]2、重点品类品相库销数据'!$A$4:$B$53,2,0)</f>
        <v>36</v>
      </c>
      <c r="C25" s="13">
        <f>VLOOKUP($A25,[2]Sheet3!$E$2:$G$270,3,0)</f>
        <v>3880</v>
      </c>
      <c r="D25" s="13">
        <f>VLOOKUP($A25,[2]Sheet3!$E$2:$G$270,2,0)</f>
        <v>70</v>
      </c>
      <c r="E25" s="14">
        <f>VLOOKUP($A25,[3]Sheet3!$E$2:$G$164,3,0)</f>
        <v>2808</v>
      </c>
      <c r="F25" s="14">
        <f>VLOOKUP($A25,[3]Sheet3!$E$2:$G$164,2,0)</f>
        <v>3</v>
      </c>
      <c r="G25" s="15">
        <f>VLOOKUP($A25,[4]Sheet9!$D$2:$E$212,2,0)</f>
        <v>956.96000000000049</v>
      </c>
      <c r="H25" s="15">
        <f>VLOOKUP($A25,[4]Sheet9!$J$2:$L$212,3,0)</f>
        <v>915.88</v>
      </c>
      <c r="I25" s="18">
        <f t="shared" si="0"/>
        <v>-4.2927604079585853E-2</v>
      </c>
    </row>
    <row r="26" spans="1:9">
      <c r="A26" s="13" t="s">
        <v>98</v>
      </c>
      <c r="B26" s="38">
        <f>VLOOKUP(A26,'[1]2、重点品类品相库销数据'!$A$4:$B$53,2,0)</f>
        <v>73.44</v>
      </c>
      <c r="C26" s="13">
        <f>VLOOKUP($A26,[2]Sheet3!$E$2:$G$270,3,0)</f>
        <v>10373</v>
      </c>
      <c r="D26" s="13">
        <f>VLOOKUP($A26,[2]Sheet3!$E$2:$G$270,2,0)</f>
        <v>98</v>
      </c>
      <c r="E26" s="14">
        <f>VLOOKUP($A26,[3]Sheet3!$E$2:$G$164,3,0)</f>
        <v>33969</v>
      </c>
      <c r="F26" s="14">
        <f>VLOOKUP($A26,[3]Sheet3!$E$2:$G$164,2,0)</f>
        <v>30</v>
      </c>
      <c r="G26" s="15">
        <f>VLOOKUP($A26,[4]Sheet9!$D$2:$E$212,2,0)</f>
        <v>1114.8100000000015</v>
      </c>
      <c r="H26" s="15">
        <f>VLOOKUP($A26,[4]Sheet9!$J$2:$L$212,3,0)</f>
        <v>1125.0866666666682</v>
      </c>
      <c r="I26" s="18">
        <f t="shared" si="0"/>
        <v>9.2183122385578065E-3</v>
      </c>
    </row>
    <row r="27" spans="1:9">
      <c r="A27" s="13" t="s">
        <v>99</v>
      </c>
      <c r="B27" s="38">
        <f>VLOOKUP(A27,'[1]2、重点品类品相库销数据'!$A$4:$B$53,2,0)</f>
        <v>40</v>
      </c>
      <c r="C27" s="13">
        <f>VLOOKUP($A27,[2]Sheet3!$E$2:$G$270,3,0)</f>
        <v>1986</v>
      </c>
      <c r="D27" s="13">
        <f>VLOOKUP($A27,[2]Sheet3!$E$2:$G$270,2,0)</f>
        <v>67</v>
      </c>
      <c r="E27" s="14">
        <v>0</v>
      </c>
      <c r="F27" s="14">
        <v>0</v>
      </c>
      <c r="G27" s="15">
        <f>VLOOKUP($A27,[4]Sheet9!$D$2:$E$212,2,0)</f>
        <v>6591.339999999992</v>
      </c>
      <c r="H27" s="15">
        <f>VLOOKUP($A27,[4]Sheet9!$J$2:$L$212,3,0)</f>
        <v>6547.6949999999943</v>
      </c>
      <c r="I27" s="18">
        <f t="shared" si="0"/>
        <v>-6.621567086510142E-3</v>
      </c>
    </row>
    <row r="28" spans="1:9">
      <c r="A28" s="13" t="s">
        <v>34</v>
      </c>
      <c r="B28" s="38">
        <f>VLOOKUP(A28,'[1]2、重点品类品相库销数据'!$A$4:$B$53,2,0)</f>
        <v>24</v>
      </c>
      <c r="C28" s="13">
        <f>VLOOKUP($A28,[2]Sheet3!$E$2:$G$270,3,0)</f>
        <v>3066</v>
      </c>
      <c r="D28" s="13">
        <f>VLOOKUP($A28,[2]Sheet3!$E$2:$G$270,2,0)</f>
        <v>35</v>
      </c>
      <c r="E28" s="14">
        <f>VLOOKUP($A28,[3]Sheet3!$E$2:$G$164,3,0)</f>
        <v>9309</v>
      </c>
      <c r="F28" s="14">
        <f>VLOOKUP($A28,[3]Sheet3!$E$2:$G$164,2,0)</f>
        <v>14</v>
      </c>
      <c r="G28" s="15">
        <f>VLOOKUP($A28,[4]Sheet9!$D$2:$E$212,2,0)</f>
        <v>1556.6700000000014</v>
      </c>
      <c r="H28" s="15">
        <f>VLOOKUP($A28,[4]Sheet9!$J$2:$L$212,3,0)</f>
        <v>1516.235000000001</v>
      </c>
      <c r="I28" s="18">
        <f t="shared" si="0"/>
        <v>-2.5975319110665949E-2</v>
      </c>
    </row>
    <row r="29" spans="1:9">
      <c r="A29" s="13" t="s">
        <v>100</v>
      </c>
      <c r="B29" s="38">
        <f>VLOOKUP(A29,'[1]2、重点品类品相库销数据'!$A$4:$B$53,2,0)</f>
        <v>27.8</v>
      </c>
      <c r="C29" s="13">
        <f>VLOOKUP($A29,[2]Sheet3!$E$2:$G$270,3,0)</f>
        <v>2690</v>
      </c>
      <c r="D29" s="13">
        <f>VLOOKUP($A29,[2]Sheet3!$E$2:$G$270,2,0)</f>
        <v>62</v>
      </c>
      <c r="E29" s="14">
        <f>VLOOKUP($A29,[3]Sheet3!$E$2:$G$164,3,0)</f>
        <v>24222</v>
      </c>
      <c r="F29" s="14">
        <f>VLOOKUP($A29,[3]Sheet3!$E$2:$G$164,2,0)</f>
        <v>38</v>
      </c>
      <c r="G29" s="15">
        <f>VLOOKUP($A29,[4]Sheet9!$D$2:$E$212,2,0)</f>
        <v>1167.2600000000014</v>
      </c>
      <c r="H29" s="15">
        <f>VLOOKUP($A29,[4]Sheet9!$J$2:$L$212,3,0)</f>
        <v>1316.2216666666682</v>
      </c>
      <c r="I29" s="18">
        <f t="shared" si="0"/>
        <v>0.1276165264522614</v>
      </c>
    </row>
    <row r="30" spans="1:9">
      <c r="A30" s="13" t="s">
        <v>101</v>
      </c>
      <c r="B30" s="38">
        <f>VLOOKUP(A30,'[1]2、重点品类品相库销数据'!$A$4:$B$53,2,0)</f>
        <v>24</v>
      </c>
      <c r="C30" s="13">
        <f>VLOOKUP($A30,[2]Sheet3!$E$2:$G$270,3,0)</f>
        <v>1428</v>
      </c>
      <c r="D30" s="13">
        <f>VLOOKUP($A30,[2]Sheet3!$E$2:$G$270,2,0)</f>
        <v>37</v>
      </c>
      <c r="E30" s="14">
        <f>VLOOKUP($A30,[3]Sheet3!$E$2:$G$164,3,0)</f>
        <v>7080</v>
      </c>
      <c r="F30" s="14">
        <f>VLOOKUP($A30,[3]Sheet3!$E$2:$G$164,2,0)</f>
        <v>8</v>
      </c>
      <c r="G30" s="15">
        <f>VLOOKUP($A30,[4]Sheet9!$D$2:$E$212,2,0)</f>
        <v>1323.4900000000016</v>
      </c>
      <c r="H30" s="15">
        <f>VLOOKUP($A30,[4]Sheet9!$J$2:$L$212,3,0)</f>
        <v>1146.2033333333343</v>
      </c>
      <c r="I30" s="18">
        <f t="shared" si="0"/>
        <v>-0.13395391477583291</v>
      </c>
    </row>
    <row r="31" spans="1:9">
      <c r="A31" s="13" t="s">
        <v>102</v>
      </c>
      <c r="B31" s="38">
        <f>VLOOKUP(A31,'[1]2、重点品类品相库销数据'!$A$4:$B$53,2,0)</f>
        <v>18</v>
      </c>
      <c r="C31" s="13">
        <f>VLOOKUP($A31,[2]Sheet3!$E$2:$G$270,3,0)</f>
        <v>634</v>
      </c>
      <c r="D31" s="13">
        <f>VLOOKUP($A31,[2]Sheet3!$E$2:$G$270,2,0)</f>
        <v>20</v>
      </c>
      <c r="E31" s="14">
        <f>VLOOKUP($A31,[3]Sheet3!$E$2:$G$164,3,0)</f>
        <v>8412</v>
      </c>
      <c r="F31" s="14">
        <f>VLOOKUP($A31,[3]Sheet3!$E$2:$G$164,2,0)</f>
        <v>9</v>
      </c>
      <c r="G31" s="15">
        <f>VLOOKUP($A31,[4]Sheet9!$D$2:$E$212,2,0)</f>
        <v>527.33000000000027</v>
      </c>
      <c r="H31" s="15">
        <f>VLOOKUP($A31,[4]Sheet9!$J$2:$L$212,3,0)</f>
        <v>390.30833333333351</v>
      </c>
      <c r="I31" s="18">
        <f t="shared" si="0"/>
        <v>-0.25984045411159368</v>
      </c>
    </row>
    <row r="32" spans="1:9">
      <c r="A32" s="13" t="s">
        <v>103</v>
      </c>
      <c r="B32" s="38">
        <f>VLOOKUP(A32,'[1]2、重点品类品相库销数据'!$A$4:$B$53,2,0)</f>
        <v>60</v>
      </c>
      <c r="C32" s="13">
        <f>VLOOKUP($A32,[2]Sheet3!$E$2:$G$270,3,0)</f>
        <v>8427</v>
      </c>
      <c r="D32" s="13">
        <f>VLOOKUP($A32,[2]Sheet3!$E$2:$G$270,2,0)</f>
        <v>78</v>
      </c>
      <c r="E32" s="14">
        <f>VLOOKUP($A32,[3]Sheet3!$E$2:$G$164,3,0)</f>
        <v>36588</v>
      </c>
      <c r="F32" s="14">
        <f>VLOOKUP($A32,[3]Sheet3!$E$2:$G$164,2,0)</f>
        <v>44</v>
      </c>
      <c r="G32" s="15">
        <f>VLOOKUP($A32,[4]Sheet9!$D$2:$E$212,2,0)</f>
        <v>629.32000000000073</v>
      </c>
      <c r="H32" s="15">
        <f>VLOOKUP($A32,[4]Sheet9!$J$2:$L$212,3,0)</f>
        <v>560.81666666666706</v>
      </c>
      <c r="I32" s="18">
        <f t="shared" si="0"/>
        <v>-0.10885294179961481</v>
      </c>
    </row>
    <row r="33" spans="1:9">
      <c r="A33" s="13" t="s">
        <v>104</v>
      </c>
      <c r="B33" s="38">
        <f>VLOOKUP(A33,'[1]2、重点品类品相库销数据'!$A$4:$B$53,2,0)</f>
        <v>20</v>
      </c>
      <c r="C33" s="13">
        <f>VLOOKUP($A33,[2]Sheet3!$E$2:$G$270,3,0)</f>
        <v>2316</v>
      </c>
      <c r="D33" s="13">
        <f>VLOOKUP($A33,[2]Sheet3!$E$2:$G$270,2,0)</f>
        <v>41</v>
      </c>
      <c r="E33" s="14">
        <f>VLOOKUP($A33,[3]Sheet3!$E$2:$G$164,3,0)</f>
        <v>14580</v>
      </c>
      <c r="F33" s="14">
        <f>VLOOKUP($A33,[3]Sheet3!$E$2:$G$164,2,0)</f>
        <v>22</v>
      </c>
      <c r="G33" s="15">
        <f>VLOOKUP($A33,[4]Sheet9!$D$2:$E$212,2,0)</f>
        <v>847.13000000000056</v>
      </c>
      <c r="H33" s="15">
        <f>VLOOKUP($A33,[4]Sheet9!$J$2:$L$212,3,0)</f>
        <v>470.85500000000019</v>
      </c>
      <c r="I33" s="18">
        <f t="shared" si="0"/>
        <v>-0.44417621852608236</v>
      </c>
    </row>
    <row r="34" spans="1:9">
      <c r="A34" s="13" t="s">
        <v>105</v>
      </c>
      <c r="B34" s="38">
        <f>VLOOKUP(A34,'[1]2、重点品类品相库销数据'!$A$4:$B$53,2,0)</f>
        <v>21.6</v>
      </c>
      <c r="C34" s="13">
        <f>VLOOKUP($A34,[2]Sheet3!$E$2:$G$270,3,0)</f>
        <v>4154</v>
      </c>
      <c r="D34" s="13">
        <f>VLOOKUP($A34,[2]Sheet3!$E$2:$G$270,2,0)</f>
        <v>46</v>
      </c>
      <c r="E34" s="14">
        <f>VLOOKUP($A34,[3]Sheet3!$E$2:$G$164,3,0)</f>
        <v>17460</v>
      </c>
      <c r="F34" s="14">
        <f>VLOOKUP($A34,[3]Sheet3!$E$2:$G$164,2,0)</f>
        <v>22</v>
      </c>
      <c r="G34" s="15">
        <f>VLOOKUP($A34,[4]Sheet9!$D$2:$E$212,2,0)</f>
        <v>484.7900000000003</v>
      </c>
      <c r="H34" s="15">
        <f>VLOOKUP($A34,[4]Sheet9!$J$2:$L$212,3,0)</f>
        <v>728.84000000000037</v>
      </c>
      <c r="I34" s="18">
        <f t="shared" si="0"/>
        <v>0.50341384929557109</v>
      </c>
    </row>
    <row r="35" spans="1:9">
      <c r="A35" s="13" t="s">
        <v>106</v>
      </c>
      <c r="B35" s="38">
        <f>VLOOKUP(A35,'[1]2、重点品类品相库销数据'!$A$4:$B$53,2,0)</f>
        <v>16</v>
      </c>
      <c r="C35" s="13">
        <f>VLOOKUP($A35,[2]Sheet3!$E$2:$G$270,3,0)</f>
        <v>703</v>
      </c>
      <c r="D35" s="13">
        <f>VLOOKUP($A35,[2]Sheet3!$E$2:$G$270,2,0)</f>
        <v>28</v>
      </c>
      <c r="E35" s="14">
        <f>VLOOKUP($A35,[3]Sheet3!$E$2:$G$164,3,0)</f>
        <v>18404</v>
      </c>
      <c r="F35" s="14">
        <f>VLOOKUP($A35,[3]Sheet3!$E$2:$G$164,2,0)</f>
        <v>20</v>
      </c>
      <c r="G35" s="15">
        <f>VLOOKUP($A35,[4]Sheet9!$D$2:$E$212,2,0)</f>
        <v>2814.5499999999988</v>
      </c>
      <c r="H35" s="15">
        <f>VLOOKUP($A35,[4]Sheet9!$J$2:$L$212,3,0)</f>
        <v>1288.5133333333338</v>
      </c>
      <c r="I35" s="18">
        <f t="shared" si="0"/>
        <v>-0.54219561445583331</v>
      </c>
    </row>
    <row r="36" spans="1:9">
      <c r="A36" s="16" t="s">
        <v>107</v>
      </c>
      <c r="B36" s="38">
        <f>VLOOKUP(A36,'[1]2、重点品类品相库销数据'!$A$4:$B$53,2,0)</f>
        <v>16</v>
      </c>
      <c r="C36" s="13">
        <f>VLOOKUP($A36,[2]Sheet3!$E$2:$G$270,3,0)</f>
        <v>961</v>
      </c>
      <c r="D36" s="13">
        <f>VLOOKUP($A36,[2]Sheet3!$E$2:$G$270,2,0)</f>
        <v>15</v>
      </c>
      <c r="E36" s="14">
        <v>0</v>
      </c>
      <c r="F36" s="14">
        <v>0</v>
      </c>
      <c r="G36" s="15">
        <f>VLOOKUP($A36,[4]Sheet9!$D$2:$E$212,2,0)</f>
        <v>643.39000000000021</v>
      </c>
      <c r="H36" s="15">
        <f>VLOOKUP($A36,[4]Sheet9!$J$2:$L$212,3,0)</f>
        <v>468.51000000000005</v>
      </c>
      <c r="I36" s="18">
        <f t="shared" si="0"/>
        <v>-0.27181025505525436</v>
      </c>
    </row>
    <row r="37" spans="1:9">
      <c r="A37" s="13" t="s">
        <v>108</v>
      </c>
      <c r="B37" s="38">
        <f>VLOOKUP(A37,'[1]2、重点品类品相库销数据'!$A$4:$B$53,2,0)</f>
        <v>17</v>
      </c>
      <c r="C37" s="13">
        <f>VLOOKUP($A37,[2]Sheet3!$E$2:$G$270,3,0)</f>
        <v>3579</v>
      </c>
      <c r="D37" s="13">
        <f>VLOOKUP($A37,[2]Sheet3!$E$2:$G$270,2,0)</f>
        <v>52</v>
      </c>
      <c r="E37" s="14">
        <f>VLOOKUP($A37,[3]Sheet3!$E$2:$G$164,3,0)</f>
        <v>14412</v>
      </c>
      <c r="F37" s="14">
        <f>VLOOKUP($A37,[3]Sheet3!$E$2:$G$164,2,0)</f>
        <v>28</v>
      </c>
      <c r="G37" s="15">
        <f>VLOOKUP($A37,[4]Sheet9!$D$2:$E$212,2,0)</f>
        <v>603.41000000000042</v>
      </c>
      <c r="H37" s="15">
        <f>VLOOKUP($A37,[4]Sheet9!$J$2:$L$212,3,0)</f>
        <v>368.25833333333361</v>
      </c>
      <c r="I37" s="18">
        <f t="shared" si="0"/>
        <v>-0.3897046231694315</v>
      </c>
    </row>
    <row r="38" spans="1:9">
      <c r="A38" s="13" t="s">
        <v>109</v>
      </c>
      <c r="B38" s="38">
        <f>VLOOKUP(A38,'[1]2、重点品类品相库销数据'!$A$4:$B$53,2,0)</f>
        <v>12</v>
      </c>
      <c r="C38" s="13">
        <f>VLOOKUP($A38,[2]Sheet3!$E$2:$G$270,3,0)</f>
        <v>1172</v>
      </c>
      <c r="D38" s="13">
        <f>VLOOKUP($A38,[2]Sheet3!$E$2:$G$270,2,0)</f>
        <v>31</v>
      </c>
      <c r="E38" s="14">
        <f>VLOOKUP($A38,[3]Sheet3!$E$2:$G$164,3,0)</f>
        <v>9216</v>
      </c>
      <c r="F38" s="14">
        <f>VLOOKUP($A38,[3]Sheet3!$E$2:$G$164,2,0)</f>
        <v>6</v>
      </c>
      <c r="G38" s="15">
        <f>VLOOKUP($A38,[4]Sheet9!$D$2:$E$212,2,0)</f>
        <v>480.19000000000028</v>
      </c>
      <c r="H38" s="15">
        <f>VLOOKUP($A38,[4]Sheet9!$J$2:$L$212,3,0)</f>
        <v>435.58666666666687</v>
      </c>
      <c r="I38" s="18">
        <f t="shared" si="0"/>
        <v>-9.2886843402264482E-2</v>
      </c>
    </row>
    <row r="39" spans="1:9">
      <c r="A39" s="13" t="s">
        <v>110</v>
      </c>
      <c r="B39" s="38">
        <f>VLOOKUP(A39,'[1]2、重点品类品相库销数据'!$A$4:$B$53,2,0)</f>
        <v>25</v>
      </c>
      <c r="C39" s="13">
        <f>VLOOKUP($A39,[2]Sheet3!$E$2:$G$270,3,0)</f>
        <v>1542</v>
      </c>
      <c r="D39" s="13">
        <f>VLOOKUP($A39,[2]Sheet3!$E$2:$G$270,2,0)</f>
        <v>36</v>
      </c>
      <c r="E39" s="14">
        <f>VLOOKUP($A39,[3]Sheet3!$E$2:$G$164,3,0)</f>
        <v>2532</v>
      </c>
      <c r="F39" s="14">
        <f>VLOOKUP($A39,[3]Sheet3!$E$2:$G$164,2,0)</f>
        <v>7</v>
      </c>
      <c r="G39" s="15">
        <f>VLOOKUP($A39,[4]Sheet9!$D$2:$E$212,2,0)</f>
        <v>1036.4500000000005</v>
      </c>
      <c r="H39" s="15">
        <f>VLOOKUP($A39,[4]Sheet9!$J$2:$L$212,3,0)</f>
        <v>606.91166666666697</v>
      </c>
      <c r="I39" s="18">
        <f t="shared" si="0"/>
        <v>-0.41443227684242684</v>
      </c>
    </row>
    <row r="40" spans="1:9">
      <c r="A40" s="13" t="s">
        <v>111</v>
      </c>
      <c r="B40" s="38">
        <f>VLOOKUP(A40,'[1]2、重点品类品相库销数据'!$A$4:$B$53,2,0)</f>
        <v>12</v>
      </c>
      <c r="C40" s="13">
        <f>VLOOKUP($A40,[2]Sheet3!$E$2:$G$270,3,0)</f>
        <v>20606</v>
      </c>
      <c r="D40" s="13">
        <f>VLOOKUP($A40,[2]Sheet3!$E$2:$G$270,2,0)</f>
        <v>36</v>
      </c>
      <c r="E40" s="14">
        <f>VLOOKUP($A40,[3]Sheet3!$E$2:$G$164,3,0)</f>
        <v>510</v>
      </c>
      <c r="F40" s="14">
        <f>VLOOKUP($A40,[3]Sheet3!$E$2:$G$164,2,0)</f>
        <v>2</v>
      </c>
      <c r="G40" s="15">
        <f>VLOOKUP($A40,[4]Sheet9!$D$2:$E$212,2,0)</f>
        <v>661.48</v>
      </c>
      <c r="H40" s="15">
        <f>VLOOKUP($A40,[4]Sheet9!$J$2:$L$212,3,0)</f>
        <v>1259.9300000000003</v>
      </c>
      <c r="I40" s="18">
        <f t="shared" si="0"/>
        <v>0.90471367237104716</v>
      </c>
    </row>
    <row r="41" spans="1:9">
      <c r="A41" s="13" t="s">
        <v>112</v>
      </c>
      <c r="B41" s="38">
        <f>VLOOKUP(A41,'[1]2、重点品类品相库销数据'!$A$4:$B$53,2,0)</f>
        <v>12</v>
      </c>
      <c r="C41" s="13">
        <f>VLOOKUP($A41,[2]Sheet3!$E$2:$G$270,3,0)</f>
        <v>308</v>
      </c>
      <c r="D41" s="13">
        <f>VLOOKUP($A41,[2]Sheet3!$E$2:$G$270,2,0)</f>
        <v>17</v>
      </c>
      <c r="E41" s="14">
        <f>VLOOKUP($A41,[3]Sheet3!$E$2:$G$164,3,0)</f>
        <v>26773</v>
      </c>
      <c r="F41" s="14">
        <f>VLOOKUP($A41,[3]Sheet3!$E$2:$G$164,2,0)</f>
        <v>18</v>
      </c>
      <c r="G41" s="15">
        <f>VLOOKUP($A41,[4]Sheet9!$D$2:$E$212,2,0)</f>
        <v>372.30000000000007</v>
      </c>
      <c r="H41" s="15">
        <f>VLOOKUP($A41,[4]Sheet9!$J$2:$L$212,3,0)</f>
        <v>258.80166666666662</v>
      </c>
      <c r="I41" s="18">
        <f t="shared" si="0"/>
        <v>-0.30485719401916045</v>
      </c>
    </row>
    <row r="42" spans="1:9">
      <c r="A42" s="13" t="s">
        <v>113</v>
      </c>
      <c r="B42" s="38">
        <f>VLOOKUP(A42,'[1]2、重点品类品相库销数据'!$A$4:$B$53,2,0)</f>
        <v>6</v>
      </c>
      <c r="C42" s="13">
        <f>VLOOKUP($A42,[2]Sheet3!$E$2:$G$270,3,0)</f>
        <v>866</v>
      </c>
      <c r="D42" s="13">
        <f>VLOOKUP($A42,[2]Sheet3!$E$2:$G$270,2,0)</f>
        <v>7</v>
      </c>
      <c r="E42" s="14">
        <f>VLOOKUP($A42,[3]Sheet3!$E$2:$G$164,3,0)</f>
        <v>9318</v>
      </c>
      <c r="F42" s="14">
        <f>VLOOKUP($A42,[3]Sheet3!$E$2:$G$164,2,0)</f>
        <v>4</v>
      </c>
      <c r="G42" s="15">
        <f>VLOOKUP($A42,[4]Sheet9!$D$2:$E$212,2,0)</f>
        <v>556.60000000000014</v>
      </c>
      <c r="H42" s="15">
        <f>VLOOKUP($A42,[4]Sheet9!$J$2:$L$212,3,0)</f>
        <v>536.27</v>
      </c>
      <c r="I42" s="18">
        <f t="shared" si="0"/>
        <v>-3.6525332375135014E-2</v>
      </c>
    </row>
    <row r="43" spans="1:9">
      <c r="A43" s="16" t="s">
        <v>114</v>
      </c>
      <c r="B43" s="38">
        <f>VLOOKUP(A43,'[1]2、重点品类品相库销数据'!$A$4:$B$53,2,0)</f>
        <v>48</v>
      </c>
      <c r="C43" s="13">
        <f>VLOOKUP($A43,[2]Sheet3!$E$2:$G$270,3,0)</f>
        <v>11</v>
      </c>
      <c r="D43" s="13">
        <f>VLOOKUP($A43,[2]Sheet3!$E$2:$G$270,2,0)</f>
        <v>35</v>
      </c>
      <c r="E43" s="14">
        <v>0</v>
      </c>
      <c r="F43" s="14">
        <v>0</v>
      </c>
      <c r="G43" s="15">
        <f>VLOOKUP($A43,[4]Sheet9!$D$2:$E$212,2,0)</f>
        <v>430.13000000000034</v>
      </c>
      <c r="H43" s="15">
        <f>VLOOKUP($A43,[4]Sheet9!$J$2:$L$212,3,0)</f>
        <v>457.68333333333339</v>
      </c>
      <c r="I43" s="18">
        <f t="shared" si="0"/>
        <v>6.4058152961507075E-2</v>
      </c>
    </row>
    <row r="44" spans="1:9">
      <c r="A44" s="13" t="s">
        <v>115</v>
      </c>
      <c r="B44" s="38">
        <f>VLOOKUP(A44,'[1]2、重点品类品相库销数据'!$A$4:$B$53,2,0)</f>
        <v>30</v>
      </c>
      <c r="C44" s="13">
        <f>VLOOKUP($A44,[2]Sheet3!$E$2:$G$270,3,0)</f>
        <v>3501</v>
      </c>
      <c r="D44" s="13">
        <f>VLOOKUP($A44,[2]Sheet3!$E$2:$G$270,2,0)</f>
        <v>72</v>
      </c>
      <c r="E44" s="14">
        <f>VLOOKUP($A44,[3]Sheet3!$E$2:$G$164,3,0)</f>
        <v>35004</v>
      </c>
      <c r="F44" s="14">
        <f>VLOOKUP($A44,[3]Sheet3!$E$2:$G$164,2,0)</f>
        <v>40</v>
      </c>
      <c r="G44" s="15">
        <f>VLOOKUP($A44,[4]Sheet9!$D$2:$E$212,2,0)</f>
        <v>1303.9800000000009</v>
      </c>
      <c r="H44" s="15">
        <f>VLOOKUP($A44,[4]Sheet9!$J$2:$L$212,3,0)</f>
        <v>842.10000000000048</v>
      </c>
      <c r="I44" s="18">
        <f t="shared" si="0"/>
        <v>-0.35420788662402808</v>
      </c>
    </row>
    <row r="45" spans="1:9">
      <c r="A45" s="13" t="s">
        <v>42</v>
      </c>
      <c r="B45" s="38">
        <f>VLOOKUP(A45,'[1]2、重点品类品相库销数据'!$A$4:$B$53,2,0)</f>
        <v>28.08</v>
      </c>
      <c r="C45" s="13">
        <f>VLOOKUP($A45,[2]Sheet3!$E$2:$G$270,3,0)</f>
        <v>2246</v>
      </c>
      <c r="D45" s="13">
        <f>VLOOKUP($A45,[2]Sheet3!$E$2:$G$270,2,0)</f>
        <v>50</v>
      </c>
      <c r="E45" s="14">
        <f>VLOOKUP($A45,[3]Sheet3!$E$2:$G$164,3,0)</f>
        <v>27187</v>
      </c>
      <c r="F45" s="14">
        <f>VLOOKUP($A45,[3]Sheet3!$E$2:$G$164,2,0)</f>
        <v>33</v>
      </c>
      <c r="G45" s="15">
        <f>VLOOKUP($A45,[4]Sheet9!$D$2:$E$212,2,0)</f>
        <v>2295.6</v>
      </c>
      <c r="H45" s="15">
        <f>VLOOKUP($A45,[4]Sheet9!$J$2:$L$212,3,0)</f>
        <v>2006.8650000000016</v>
      </c>
      <c r="I45" s="18">
        <f t="shared" si="0"/>
        <v>-0.12577757449032859</v>
      </c>
    </row>
    <row r="46" spans="1:9">
      <c r="A46" s="13" t="s">
        <v>116</v>
      </c>
      <c r="B46" s="38">
        <f>VLOOKUP(A46,'[1]2、重点品类品相库销数据'!$A$4:$B$53,2,0)</f>
        <v>12</v>
      </c>
      <c r="C46" s="13">
        <f>VLOOKUP($A46,[2]Sheet3!$E$2:$G$270,3,0)</f>
        <v>1277</v>
      </c>
      <c r="D46" s="13">
        <f>VLOOKUP($A46,[2]Sheet3!$E$2:$G$270,2,0)</f>
        <v>14</v>
      </c>
      <c r="E46" s="14">
        <f>VLOOKUP($A46,[3]Sheet3!$E$2:$G$164,3,0)</f>
        <v>4218</v>
      </c>
      <c r="F46" s="14">
        <f>VLOOKUP($A46,[3]Sheet3!$E$2:$G$164,2,0)</f>
        <v>5</v>
      </c>
      <c r="G46" s="15">
        <f>VLOOKUP($A46,[4]Sheet9!$D$2:$E$212,2,0)</f>
        <v>960.16000000000031</v>
      </c>
      <c r="H46" s="15">
        <f>VLOOKUP($A46,[4]Sheet9!$J$2:$L$212,3,0)</f>
        <v>808.94333333333361</v>
      </c>
      <c r="I46" s="18">
        <f t="shared" si="0"/>
        <v>-0.15749111259234569</v>
      </c>
    </row>
    <row r="47" spans="1:9">
      <c r="A47" s="13" t="s">
        <v>117</v>
      </c>
      <c r="B47" s="38">
        <f>VLOOKUP(A47,'[1]2、重点品类品相库销数据'!$A$4:$B$53,2,0)</f>
        <v>8.84</v>
      </c>
      <c r="C47" s="13">
        <f>VLOOKUP($A47,[2]Sheet3!$E$2:$G$270,3,0)</f>
        <v>1711</v>
      </c>
      <c r="D47" s="13">
        <f>VLOOKUP($A47,[2]Sheet3!$E$2:$G$270,2,0)</f>
        <v>26</v>
      </c>
      <c r="E47" s="14">
        <f>VLOOKUP($A47,[3]Sheet3!$E$2:$G$164,3,0)</f>
        <v>10122</v>
      </c>
      <c r="F47" s="14">
        <f>VLOOKUP($A47,[3]Sheet3!$E$2:$G$164,2,0)</f>
        <v>8</v>
      </c>
      <c r="G47" s="15">
        <f>VLOOKUP($A47,[4]Sheet9!$D$2:$E$212,2,0)</f>
        <v>600.2900000000003</v>
      </c>
      <c r="H47" s="15">
        <f>VLOOKUP($A47,[4]Sheet9!$J$2:$L$212,3,0)</f>
        <v>384.61500000000012</v>
      </c>
      <c r="I47" s="18">
        <f t="shared" si="0"/>
        <v>-0.35928467907178208</v>
      </c>
    </row>
    <row r="48" spans="1:9">
      <c r="A48" s="13" t="s">
        <v>118</v>
      </c>
      <c r="B48" s="38">
        <f>VLOOKUP(A48,'[1]2、重点品类品相库销数据'!$A$4:$B$53,2,0)</f>
        <v>24</v>
      </c>
      <c r="C48" s="13">
        <f>VLOOKUP($A48,[2]Sheet3!$E$2:$G$270,3,0)</f>
        <v>2328</v>
      </c>
      <c r="D48" s="13">
        <f>VLOOKUP($A48,[2]Sheet3!$E$2:$G$270,2,0)</f>
        <v>36</v>
      </c>
      <c r="E48" s="14">
        <f>VLOOKUP($A48,[3]Sheet3!$E$2:$G$164,3,0)</f>
        <v>12714</v>
      </c>
      <c r="F48" s="14">
        <f>VLOOKUP($A48,[3]Sheet3!$E$2:$G$164,2,0)</f>
        <v>17</v>
      </c>
      <c r="G48" s="15">
        <f>VLOOKUP($A48,[4]Sheet9!$D$2:$E$212,2,0)</f>
        <v>1316.3000000000006</v>
      </c>
      <c r="H48" s="15">
        <f>VLOOKUP($A48,[4]Sheet9!$J$2:$L$212,3,0)</f>
        <v>1469.8250000000007</v>
      </c>
      <c r="I48" s="18">
        <f t="shared" si="0"/>
        <v>0.11663374610651069</v>
      </c>
    </row>
    <row r="49" spans="1:9">
      <c r="A49" s="16" t="s">
        <v>119</v>
      </c>
      <c r="B49" s="38">
        <f>VLOOKUP(A49,'[1]2、重点品类品相库销数据'!$A$4:$B$53,2,0)</f>
        <v>60</v>
      </c>
      <c r="C49" s="13">
        <f>VLOOKUP($A49,[2]Sheet3!$E$2:$G$270,3,0)</f>
        <v>3863</v>
      </c>
      <c r="D49" s="13">
        <f>VLOOKUP($A49,[2]Sheet3!$E$2:$G$270,2,0)</f>
        <v>60</v>
      </c>
      <c r="E49" s="14">
        <f>VLOOKUP($A49,[3]Sheet3!$E$2:$G$164,3,0)</f>
        <v>33378</v>
      </c>
      <c r="F49" s="14">
        <f>VLOOKUP($A49,[3]Sheet3!$E$2:$G$164,2,0)</f>
        <v>38</v>
      </c>
      <c r="G49" s="15">
        <f>VLOOKUP($A49,[4]Sheet9!$D$2:$E$212,2,0)</f>
        <v>290.32000000000005</v>
      </c>
      <c r="H49" s="15">
        <f>VLOOKUP($A49,[4]Sheet9!$J$2:$L$212,3,0)</f>
        <v>310.80000000000007</v>
      </c>
      <c r="I49" s="18">
        <f t="shared" si="0"/>
        <v>7.0542849269771335E-2</v>
      </c>
    </row>
    <row r="50" spans="1:9">
      <c r="A50" s="13" t="s">
        <v>120</v>
      </c>
      <c r="B50" s="38">
        <f>VLOOKUP(A50,'[1]2、重点品类品相库销数据'!$A$4:$B$53,2,0)</f>
        <v>8</v>
      </c>
      <c r="C50" s="13">
        <f>VLOOKUP($A50,[2]Sheet3!$E$2:$G$270,3,0)</f>
        <v>2001</v>
      </c>
      <c r="D50" s="13">
        <f>VLOOKUP($A50,[2]Sheet3!$E$2:$G$270,2,0)</f>
        <v>36</v>
      </c>
      <c r="E50" s="14">
        <f>VLOOKUP($A50,[3]Sheet3!$E$2:$G$164,3,0)</f>
        <v>22179</v>
      </c>
      <c r="F50" s="14">
        <f>VLOOKUP($A50,[3]Sheet3!$E$2:$G$164,2,0)</f>
        <v>18</v>
      </c>
      <c r="G50" s="15">
        <f>VLOOKUP($A50,[4]Sheet9!$D$2:$E$212,2,0)</f>
        <v>1631.8100000000006</v>
      </c>
      <c r="H50" s="15">
        <f>VLOOKUP($A50,[4]Sheet9!$J$2:$L$212,3,0)</f>
        <v>1058.5633333333335</v>
      </c>
      <c r="I50" s="18">
        <f t="shared" si="0"/>
        <v>-0.35129498328032488</v>
      </c>
    </row>
    <row r="51" spans="1:9">
      <c r="A51" s="13" t="s">
        <v>121</v>
      </c>
      <c r="B51" s="38">
        <f>VLOOKUP(A51,'[1]2、重点品类品相库销数据'!$A$4:$B$53,2,0)</f>
        <v>3.2</v>
      </c>
      <c r="C51" s="13">
        <f>VLOOKUP($A51,[2]Sheet3!$E$2:$G$270,3,0)</f>
        <v>305</v>
      </c>
      <c r="D51" s="13">
        <f>VLOOKUP($A51,[2]Sheet3!$E$2:$G$270,2,0)</f>
        <v>9</v>
      </c>
      <c r="E51" s="14">
        <f>VLOOKUP($A51,[3]Sheet3!$E$2:$G$164,3,0)</f>
        <v>5883</v>
      </c>
      <c r="F51" s="14">
        <f>VLOOKUP($A51,[3]Sheet3!$E$2:$G$164,2,0)</f>
        <v>8</v>
      </c>
      <c r="G51" s="15">
        <f>VLOOKUP($A51,[4]Sheet9!$D$2:$E$212,2,0)</f>
        <v>265.83000000000004</v>
      </c>
      <c r="H51" s="15">
        <f>VLOOKUP($A51,[4]Sheet9!$J$2:$L$212,3,0)</f>
        <v>53.620000000000005</v>
      </c>
      <c r="I51" s="18">
        <f t="shared" si="0"/>
        <v>-0.79829214159425199</v>
      </c>
    </row>
    <row r="52" spans="1:9">
      <c r="A52" s="13" t="s">
        <v>122</v>
      </c>
      <c r="B52" s="38">
        <f>VLOOKUP(A52,'[1]2、重点品类品相库销数据'!$A$4:$B$53,2,0)</f>
        <v>12</v>
      </c>
      <c r="C52" s="13">
        <f>VLOOKUP($A52,[2]Sheet3!$E$2:$G$270,3,0)</f>
        <v>369</v>
      </c>
      <c r="D52" s="13">
        <f>VLOOKUP($A52,[2]Sheet3!$E$2:$G$270,2,0)</f>
        <v>14</v>
      </c>
      <c r="E52" s="14">
        <f>VLOOKUP($A52,[3]Sheet3!$E$2:$G$164,3,0)</f>
        <v>3354</v>
      </c>
      <c r="F52" s="14">
        <f>VLOOKUP($A52,[3]Sheet3!$E$2:$G$164,2,0)</f>
        <v>3</v>
      </c>
      <c r="G52" s="15">
        <f>VLOOKUP($A52,[4]Sheet9!$D$2:$E$212,2,0)</f>
        <v>1345.6000000000001</v>
      </c>
      <c r="H52" s="15">
        <f>VLOOKUP($A52,[4]Sheet9!$J$2:$L$212,3,0)</f>
        <v>925.44666666666672</v>
      </c>
      <c r="I52" s="18">
        <f t="shared" si="0"/>
        <v>-0.31224237019421325</v>
      </c>
    </row>
  </sheetData>
  <autoFilter ref="A3:I52" xr:uid="{00000000-0009-0000-0000-000002000000}">
    <sortState xmlns:xlrd2="http://schemas.microsoft.com/office/spreadsheetml/2017/richdata2" ref="A3:I52">
      <sortCondition descending="1" ref="G3"/>
    </sortState>
  </autoFilter>
  <phoneticPr fontId="10" type="noConversion"/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workbookViewId="0">
      <selection activeCell="A3" sqref="A3"/>
    </sheetView>
  </sheetViews>
  <sheetFormatPr defaultColWidth="8.875" defaultRowHeight="14.25"/>
  <sheetData/>
  <phoneticPr fontId="10" type="noConversion"/>
  <pageMargins left="0.75" right="0.75" top="1" bottom="1" header="0.5" footer="0.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G27"/>
  <sheetViews>
    <sheetView topLeftCell="A23" workbookViewId="0">
      <selection activeCell="C35" sqref="C35"/>
    </sheetView>
  </sheetViews>
  <sheetFormatPr defaultColWidth="8.875" defaultRowHeight="14.25"/>
  <cols>
    <col min="1" max="1" width="26.75" customWidth="1"/>
    <col min="2" max="5" width="24.75" customWidth="1"/>
    <col min="6" max="6" width="17.125" hidden="1" customWidth="1"/>
    <col min="7" max="7" width="18.375" customWidth="1"/>
  </cols>
  <sheetData>
    <row r="1" spans="1:7" ht="18.75" customHeight="1">
      <c r="A1" s="1" t="s">
        <v>123</v>
      </c>
      <c r="C1" s="2" t="s">
        <v>0</v>
      </c>
      <c r="D1" s="2" t="s">
        <v>0</v>
      </c>
      <c r="E1" s="2" t="s">
        <v>0</v>
      </c>
      <c r="F1" s="2"/>
    </row>
    <row r="2" spans="1:7" ht="16.5">
      <c r="A2" s="3" t="s">
        <v>124</v>
      </c>
      <c r="B2" s="3" t="s">
        <v>125</v>
      </c>
      <c r="C2" s="3" t="s">
        <v>126</v>
      </c>
      <c r="D2" s="3" t="s">
        <v>127</v>
      </c>
      <c r="E2" s="3" t="s">
        <v>128</v>
      </c>
      <c r="F2" s="3" t="s">
        <v>129</v>
      </c>
      <c r="G2" s="3" t="s">
        <v>130</v>
      </c>
    </row>
    <row r="3" spans="1:7" ht="92.25" customHeight="1">
      <c r="A3" s="4" t="s">
        <v>131</v>
      </c>
      <c r="B3" s="4">
        <v>1256</v>
      </c>
      <c r="C3" s="4">
        <v>1372</v>
      </c>
      <c r="D3" s="4">
        <v>600</v>
      </c>
      <c r="E3" s="4">
        <f>SUM(B3:D3)</f>
        <v>3228</v>
      </c>
      <c r="F3" s="40" t="s">
        <v>132</v>
      </c>
      <c r="G3" t="str">
        <f>VLOOKUP(F3,[5]Sheet2!$A$1:$C$24,2,0)</f>
        <v>https://miniso-pic.oss-cn-shenzhen.aliyuncs.com/6936735388974-1.jpg</v>
      </c>
    </row>
    <row r="4" spans="1:7" ht="92.25" customHeight="1">
      <c r="A4" s="4" t="s">
        <v>133</v>
      </c>
      <c r="B4" s="4">
        <v>3706</v>
      </c>
      <c r="C4" s="4">
        <v>348</v>
      </c>
      <c r="D4" s="4">
        <v>1208</v>
      </c>
      <c r="E4" s="4">
        <f t="shared" ref="E4:E26" si="0">SUM(B4:D4)</f>
        <v>5262</v>
      </c>
      <c r="F4" s="41" t="s">
        <v>134</v>
      </c>
      <c r="G4" t="str">
        <f>VLOOKUP(F4,[5]Sheet2!$A$1:$C$24,2,0)</f>
        <v>https://miniso-pic.oss-cn-shenzhen.aliyuncs.com/886144980633169326477579717.png</v>
      </c>
    </row>
    <row r="5" spans="1:7" ht="92.25" customHeight="1">
      <c r="A5" s="5" t="s">
        <v>135</v>
      </c>
      <c r="B5" s="4">
        <v>2164</v>
      </c>
      <c r="C5" s="4">
        <v>324</v>
      </c>
      <c r="D5" s="4">
        <v>246</v>
      </c>
      <c r="E5" s="4">
        <f t="shared" si="0"/>
        <v>2734</v>
      </c>
      <c r="F5" s="40" t="s">
        <v>136</v>
      </c>
      <c r="G5" t="str">
        <f>VLOOKUP(F5,[5]Sheet2!$A$1:$C$24,2,0)</f>
        <v>https://miniso-pic.oss-cn-shenzhen.aliyuncs.com/symLink/2023032167015928-1-3161679659/2023032167015928-1.jpg</v>
      </c>
    </row>
    <row r="6" spans="1:7" ht="92.25" customHeight="1">
      <c r="A6" s="4" t="s">
        <v>137</v>
      </c>
      <c r="B6" s="4">
        <v>744</v>
      </c>
      <c r="C6" s="4">
        <v>1128</v>
      </c>
      <c r="D6" s="4">
        <v>264</v>
      </c>
      <c r="E6" s="4">
        <f t="shared" si="0"/>
        <v>2136</v>
      </c>
      <c r="F6" s="40" t="s">
        <v>138</v>
      </c>
      <c r="G6" t="str">
        <f>VLOOKUP(F6,[5]Sheet2!$A$1:$C$24,2,0)</f>
        <v>https://miniso-pic.oss-cn-shenzhen.aliyuncs.com/symLink/2023040317405236-1-8439039724/2023040317405236-1.jpg</v>
      </c>
    </row>
    <row r="7" spans="1:7" ht="92.25" customHeight="1">
      <c r="A7" s="5" t="s">
        <v>139</v>
      </c>
      <c r="B7" s="4">
        <v>0</v>
      </c>
      <c r="C7" s="4">
        <v>0</v>
      </c>
      <c r="D7" s="4">
        <v>0</v>
      </c>
      <c r="E7" s="4">
        <f t="shared" si="0"/>
        <v>0</v>
      </c>
      <c r="F7" s="40" t="s">
        <v>140</v>
      </c>
      <c r="G7" t="str">
        <f>VLOOKUP(F7,[5]Sheet2!$A$1:$C$24,2,0)</f>
        <v/>
      </c>
    </row>
    <row r="8" spans="1:7" ht="92.25" customHeight="1">
      <c r="A8" s="5" t="s">
        <v>141</v>
      </c>
      <c r="B8" s="4">
        <v>2136</v>
      </c>
      <c r="C8" s="4">
        <v>2052</v>
      </c>
      <c r="D8" s="4">
        <v>416</v>
      </c>
      <c r="E8" s="4">
        <f t="shared" si="0"/>
        <v>4604</v>
      </c>
      <c r="F8" s="40" t="s">
        <v>142</v>
      </c>
      <c r="G8" t="str">
        <f>VLOOKUP(F8,[5]Sheet2!$A$1:$C$24,2,0)</f>
        <v/>
      </c>
    </row>
    <row r="9" spans="1:7" ht="92.25" customHeight="1">
      <c r="A9" s="4" t="s">
        <v>143</v>
      </c>
      <c r="B9" s="4">
        <v>204</v>
      </c>
      <c r="C9" s="4">
        <v>80</v>
      </c>
      <c r="D9" s="4">
        <v>504</v>
      </c>
      <c r="E9" s="4">
        <f t="shared" si="0"/>
        <v>788</v>
      </c>
      <c r="F9" s="40" t="s">
        <v>144</v>
      </c>
      <c r="G9" t="str">
        <f>VLOOKUP(F9,[5]Sheet2!$A$1:$C$24,2,0)</f>
        <v>https://miniso-pic.oss-cn-shenzhen.aliyuncs.com/6936735326211-1.jpg</v>
      </c>
    </row>
    <row r="10" spans="1:7" ht="92.25" customHeight="1">
      <c r="A10" s="4" t="s">
        <v>145</v>
      </c>
      <c r="B10" s="4">
        <v>0</v>
      </c>
      <c r="C10" s="4">
        <v>0</v>
      </c>
      <c r="D10" s="4">
        <v>0</v>
      </c>
      <c r="E10" s="4">
        <f t="shared" si="0"/>
        <v>0</v>
      </c>
      <c r="F10" s="40" t="s">
        <v>146</v>
      </c>
      <c r="G10" t="str">
        <f>VLOOKUP(F10,[5]Sheet2!$A$1:$C$24,2,0)</f>
        <v/>
      </c>
    </row>
    <row r="11" spans="1:7" ht="92.25" customHeight="1">
      <c r="A11" s="5" t="s">
        <v>147</v>
      </c>
      <c r="B11" s="4">
        <v>588</v>
      </c>
      <c r="C11" s="4">
        <v>96</v>
      </c>
      <c r="D11" s="4">
        <v>234</v>
      </c>
      <c r="E11" s="4">
        <f t="shared" si="0"/>
        <v>918</v>
      </c>
      <c r="F11" s="40" t="s">
        <v>148</v>
      </c>
      <c r="G11" t="str">
        <f>VLOOKUP(F11,[5]Sheet2!$A$1:$C$24,2,0)</f>
        <v>https://miniso-pic.oss-cn-shenzhen.aliyuncs.com/2022110940268719-1.jpg</v>
      </c>
    </row>
    <row r="12" spans="1:7" ht="92.25" customHeight="1">
      <c r="A12" s="4" t="s">
        <v>149</v>
      </c>
      <c r="B12" s="4">
        <v>262</v>
      </c>
      <c r="C12" s="4">
        <v>48</v>
      </c>
      <c r="D12" s="4">
        <v>144</v>
      </c>
      <c r="E12" s="4">
        <f t="shared" si="0"/>
        <v>454</v>
      </c>
      <c r="F12" s="40" t="s">
        <v>150</v>
      </c>
      <c r="G12" t="str">
        <f>VLOOKUP(F12,[5]Sheet2!$A$1:$C$24,2,0)</f>
        <v>https://miniso-pic.oss-cn-shenzhen.aliyuncs.com/2022122686275493-1.jpg</v>
      </c>
    </row>
    <row r="13" spans="1:7" ht="92.25" customHeight="1">
      <c r="A13" s="4" t="s">
        <v>151</v>
      </c>
      <c r="B13" s="4">
        <v>0</v>
      </c>
      <c r="C13" s="4">
        <v>0</v>
      </c>
      <c r="D13" s="4">
        <v>168</v>
      </c>
      <c r="E13" s="4">
        <f t="shared" si="0"/>
        <v>168</v>
      </c>
      <c r="F13" s="40" t="s">
        <v>152</v>
      </c>
      <c r="G13" t="str">
        <f>VLOOKUP(F13,[5]Sheet2!$A$1:$C$24,2,0)</f>
        <v>https://miniso-pic.oss-cn-shenzhen.aliyuncs.com/symLink/2023040743719825-1-9865321720/2023040743719825-1.jpg</v>
      </c>
    </row>
    <row r="14" spans="1:7" ht="92.25" customHeight="1">
      <c r="A14" s="5" t="s">
        <v>153</v>
      </c>
      <c r="B14" s="4">
        <v>0</v>
      </c>
      <c r="C14" s="4">
        <v>0</v>
      </c>
      <c r="D14" s="4">
        <v>0</v>
      </c>
      <c r="E14" s="4">
        <f t="shared" si="0"/>
        <v>0</v>
      </c>
      <c r="F14" s="40" t="s">
        <v>154</v>
      </c>
      <c r="G14" t="str">
        <f>VLOOKUP(F14,[5]Sheet2!$A$1:$C$24,2,0)</f>
        <v/>
      </c>
    </row>
    <row r="15" spans="1:7" ht="92.25" customHeight="1">
      <c r="A15" s="5" t="s">
        <v>155</v>
      </c>
      <c r="B15" s="4">
        <v>0</v>
      </c>
      <c r="C15" s="4">
        <v>0</v>
      </c>
      <c r="D15" s="4">
        <v>0</v>
      </c>
      <c r="E15" s="4">
        <f t="shared" si="0"/>
        <v>0</v>
      </c>
      <c r="F15" s="40" t="s">
        <v>156</v>
      </c>
      <c r="G15" t="str">
        <f>VLOOKUP(F15,[5]Sheet2!$A$1:$C$24,2,0)</f>
        <v/>
      </c>
    </row>
    <row r="16" spans="1:7" ht="92.25" customHeight="1">
      <c r="A16" s="4" t="s">
        <v>157</v>
      </c>
      <c r="B16" s="4">
        <v>0</v>
      </c>
      <c r="C16" s="4">
        <v>0</v>
      </c>
      <c r="D16" s="4">
        <v>0</v>
      </c>
      <c r="E16" s="4">
        <f t="shared" si="0"/>
        <v>0</v>
      </c>
      <c r="F16" s="40" t="s">
        <v>158</v>
      </c>
      <c r="G16" t="str">
        <f>VLOOKUP(F16,[5]Sheet2!$A$1:$C$24,2,0)</f>
        <v>https://miniso-pic.oss-cn-shenzhen.aliyuncs.com/2022050950869137-1.jpg</v>
      </c>
    </row>
    <row r="17" spans="1:7" ht="92.25" customHeight="1">
      <c r="A17" s="4" t="s">
        <v>159</v>
      </c>
      <c r="B17" s="4">
        <v>348</v>
      </c>
      <c r="C17" s="4">
        <v>360</v>
      </c>
      <c r="D17" s="4">
        <v>0</v>
      </c>
      <c r="E17" s="4">
        <f t="shared" si="0"/>
        <v>708</v>
      </c>
      <c r="F17" s="40" t="s">
        <v>160</v>
      </c>
      <c r="G17" t="str">
        <f>VLOOKUP(F17,[5]Sheet2!$A$1:$C$24,2,0)</f>
        <v>https://miniso-pic.oss-cn-shenzhen.aliyuncs.com/symlink/6942083555586-1-E951A5D9CD/6942083555586-1.jpg</v>
      </c>
    </row>
    <row r="18" spans="1:7" ht="92.25" customHeight="1">
      <c r="A18" s="4" t="s">
        <v>161</v>
      </c>
      <c r="B18" s="4">
        <v>156</v>
      </c>
      <c r="C18" s="4">
        <v>60</v>
      </c>
      <c r="D18" s="4">
        <v>0</v>
      </c>
      <c r="E18" s="4">
        <f t="shared" si="0"/>
        <v>216</v>
      </c>
      <c r="F18" s="40" t="s">
        <v>162</v>
      </c>
      <c r="G18" t="str">
        <f>VLOOKUP(F18,[5]Sheet2!$A$1:$C$24,2,0)</f>
        <v>https://miniso-pic.oss-cn-shenzhen.aliyuncs.com/symLink/2023030357360498-1-4029078575/2023030357360498-1.jpg</v>
      </c>
    </row>
    <row r="19" spans="1:7" ht="92.25" customHeight="1">
      <c r="A19" s="4" t="s">
        <v>163</v>
      </c>
      <c r="B19" s="4">
        <v>336</v>
      </c>
      <c r="C19" s="4">
        <v>42</v>
      </c>
      <c r="D19" s="4">
        <v>60</v>
      </c>
      <c r="E19" s="4">
        <f t="shared" si="0"/>
        <v>438</v>
      </c>
      <c r="F19" s="40" t="s">
        <v>164</v>
      </c>
      <c r="G19" t="str">
        <f>VLOOKUP(F19,[5]Sheet2!$A$1:$C$24,2,0)</f>
        <v>https://miniso-pic.oss-cn-shenzhen.aliyuncs.com/2023010903961284-1.jpg</v>
      </c>
    </row>
    <row r="20" spans="1:7" ht="92.25" customHeight="1">
      <c r="A20" s="4" t="s">
        <v>165</v>
      </c>
      <c r="B20" s="4">
        <v>0</v>
      </c>
      <c r="C20" s="4">
        <v>0</v>
      </c>
      <c r="D20" s="4">
        <v>0</v>
      </c>
      <c r="E20" s="4">
        <f t="shared" si="0"/>
        <v>0</v>
      </c>
      <c r="F20" s="40" t="s">
        <v>166</v>
      </c>
      <c r="G20" t="str">
        <f>VLOOKUP(F20,[5]Sheet2!$A$1:$C$24,2,0)</f>
        <v>https://miniso-pic.oss-cn-shenzhen.aliyuncs.com/symlink/6942083508896-1-E25EF2F389/6942083508896-1.jpg</v>
      </c>
    </row>
    <row r="21" spans="1:7" ht="92.25" customHeight="1">
      <c r="A21" s="5" t="s">
        <v>167</v>
      </c>
      <c r="B21" s="4">
        <v>96</v>
      </c>
      <c r="C21" s="4">
        <v>216</v>
      </c>
      <c r="D21" s="4">
        <v>48</v>
      </c>
      <c r="E21" s="4">
        <f t="shared" si="0"/>
        <v>360</v>
      </c>
      <c r="F21" s="40" t="s">
        <v>168</v>
      </c>
      <c r="G21" t="str">
        <f>VLOOKUP(F21,[5]Sheet2!$A$1:$C$24,2,0)</f>
        <v>https://miniso-pic.oss-cn-shenzhen.aliyuncs.com/symlink/6942083502627-1-0330A878DC/6942083502627-1.jpg</v>
      </c>
    </row>
    <row r="22" spans="1:7" ht="92.25" customHeight="1">
      <c r="A22" s="5" t="s">
        <v>169</v>
      </c>
      <c r="B22" s="4">
        <v>360</v>
      </c>
      <c r="C22" s="4">
        <v>96</v>
      </c>
      <c r="D22" s="4">
        <v>60</v>
      </c>
      <c r="E22" s="4">
        <f t="shared" si="0"/>
        <v>516</v>
      </c>
      <c r="F22" s="40" t="s">
        <v>170</v>
      </c>
      <c r="G22" t="str">
        <f>VLOOKUP(F22,[5]Sheet2!$A$1:$C$24,2,0)</f>
        <v>https://miniso-pic.oss-cn-shenzhen.aliyuncs.com/6936735325566-1.jpg</v>
      </c>
    </row>
    <row r="23" spans="1:7" ht="92.25" customHeight="1">
      <c r="A23" s="4" t="s">
        <v>171</v>
      </c>
      <c r="B23" s="4">
        <v>144</v>
      </c>
      <c r="C23" s="4">
        <v>0</v>
      </c>
      <c r="D23" s="4">
        <v>0</v>
      </c>
      <c r="E23" s="4">
        <f t="shared" si="0"/>
        <v>144</v>
      </c>
      <c r="F23" s="40" t="s">
        <v>172</v>
      </c>
      <c r="G23" t="str">
        <f>VLOOKUP(F23,[5]Sheet2!$A$1:$C$24,2,0)</f>
        <v>https://miniso-pic.oss-cn-shenzhen.aliyuncs.com/symLink/2023022019584376-1-1377808542/2023022019584376-1.jpg</v>
      </c>
    </row>
    <row r="24" spans="1:7" ht="92.25" customHeight="1">
      <c r="A24" s="4" t="s">
        <v>173</v>
      </c>
      <c r="B24" s="4">
        <v>240</v>
      </c>
      <c r="C24" s="4">
        <v>0</v>
      </c>
      <c r="D24" s="4">
        <v>0</v>
      </c>
      <c r="E24" s="4">
        <f t="shared" si="0"/>
        <v>240</v>
      </c>
      <c r="F24" s="40" t="s">
        <v>174</v>
      </c>
      <c r="G24" t="str">
        <f>VLOOKUP(F24,[5]Sheet2!$A$1:$C$24,2,0)</f>
        <v/>
      </c>
    </row>
    <row r="25" spans="1:7" ht="92.25" customHeight="1">
      <c r="A25" s="4" t="s">
        <v>175</v>
      </c>
      <c r="B25" s="4">
        <v>64</v>
      </c>
      <c r="C25" s="4">
        <v>48</v>
      </c>
      <c r="D25" s="4">
        <v>36</v>
      </c>
      <c r="E25" s="4">
        <f t="shared" si="0"/>
        <v>148</v>
      </c>
      <c r="F25" s="40" t="s">
        <v>176</v>
      </c>
      <c r="G25" t="str">
        <f>VLOOKUP(F25,[5]Sheet2!$A$1:$C$24,2,0)</f>
        <v>https://miniso-pic.oss-cn-shenzhen.aliyuncs.com/symlink/6941856968783-1-226BC1517F/6941856968783-1.jpg</v>
      </c>
    </row>
    <row r="26" spans="1:7" ht="92.25" customHeight="1">
      <c r="A26" s="5" t="s">
        <v>177</v>
      </c>
      <c r="B26" s="4">
        <v>264</v>
      </c>
      <c r="C26" s="4">
        <v>0</v>
      </c>
      <c r="D26" s="4">
        <v>120</v>
      </c>
      <c r="E26" s="4">
        <f t="shared" si="0"/>
        <v>384</v>
      </c>
      <c r="F26" s="40" t="s">
        <v>178</v>
      </c>
      <c r="G26" t="str">
        <f>VLOOKUP(F26,[5]Sheet2!$A$1:$C$24,2,0)</f>
        <v/>
      </c>
    </row>
    <row r="27" spans="1:7" ht="56.25" customHeight="1">
      <c r="A27" s="6" t="s">
        <v>128</v>
      </c>
      <c r="B27" s="6">
        <f>SUM(B3:B26)</f>
        <v>13068</v>
      </c>
      <c r="C27" s="6">
        <f t="shared" ref="C27:E27" si="1">SUM(C3:C26)</f>
        <v>6270</v>
      </c>
      <c r="D27" s="6">
        <f t="shared" si="1"/>
        <v>4108</v>
      </c>
      <c r="E27" s="6">
        <f t="shared" si="1"/>
        <v>23446</v>
      </c>
    </row>
  </sheetData>
  <phoneticPr fontId="10" type="noConversion"/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"/>
  <sheetViews>
    <sheetView zoomScale="85" zoomScaleNormal="85" workbookViewId="0">
      <selection activeCell="F6" sqref="F6"/>
    </sheetView>
  </sheetViews>
  <sheetFormatPr defaultColWidth="8.875" defaultRowHeight="14.25"/>
  <sheetData/>
  <phoneticPr fontId="10" type="noConversion"/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Tencent Document</dc:creator>
  <cp:keywords/>
  <dc:description/>
  <cp:lastModifiedBy>Irene Zheng</cp:lastModifiedBy>
  <cp:revision/>
  <dcterms:created xsi:type="dcterms:W3CDTF">2023-09-21T07:58:00Z</dcterms:created>
  <dcterms:modified xsi:type="dcterms:W3CDTF">2023-12-27T06:20:37Z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9DEE4337B7A14C75925591C76374EB31_13</vt:lpwstr>
  </property>
  <property fmtid="{D5CDD505-2E9C-101B-9397-08002B2CF9AE}" pid="3" name="KSOProductBuildVer">
    <vt:lpwstr>2052-12.1.0.15374</vt:lpwstr>
  </property>
</Properties>
</file>